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himori-my.sharepoint.com/personal/a097017_ashimori_co_jp/Documents/デスクトップ/"/>
    </mc:Choice>
  </mc:AlternateContent>
  <xr:revisionPtr revIDLastSave="42" documentId="14_{6A34C047-EF82-41FB-8A0B-F282CCFBF7D5}" xr6:coauthVersionLast="47" xr6:coauthVersionMax="47" xr10:uidLastSave="{3A8B61D3-047C-42F0-B93A-951BCF659241}"/>
  <bookViews>
    <workbookView xWindow="-108" yWindow="-108" windowWidth="23256" windowHeight="12576" xr2:uid="{00000000-000D-0000-FFFF-FFFF00000000}"/>
  </bookViews>
  <sheets>
    <sheet name="HL　見積書・強度計算書依頼" sheetId="1" r:id="rId1"/>
    <sheet name="HL（複数用）" sheetId="3" r:id="rId2"/>
    <sheet name="土質柱状図" sheetId="6" r:id="rId3"/>
    <sheet name="施工条件表" sheetId="2" r:id="rId4"/>
    <sheet name="リスト" sheetId="4" state="hidden" r:id="rId5"/>
  </sheets>
  <externalReferences>
    <externalReference r:id="rId6"/>
    <externalReference r:id="rId7"/>
  </externalReferences>
  <definedNames>
    <definedName name="_xlnm.Print_Area" localSheetId="0">'HL　見積書・強度計算書依頼'!$B$1:$X$39</definedName>
    <definedName name="_xlnm.Print_Area" localSheetId="1">'HL（複数用）'!$A$1:$P$32</definedName>
    <definedName name="あるない">リスト!$F$3:$F$12</definedName>
    <definedName name="するしない">リスト!$B$3:$B$12</definedName>
    <definedName name="依頼内容" localSheetId="3">'[1]上水・農水　厚み計算・耐震計算依頼書'!$T$2:$T$6</definedName>
    <definedName name="活荷重">リスト!$D$3:$D$12</definedName>
    <definedName name="基礎材の締め固め">[2]リスト!$F$3:$F$12</definedName>
    <definedName name="基礎材料">[2]リスト!$E$3:$E$12</definedName>
    <definedName name="既設管種">リスト!$C$3:$C$12</definedName>
    <definedName name="現地盤の土質">[2]リスト!$D$3:$D$12</definedName>
    <definedName name="更生管">[2]リスト!$A$3:$A$12</definedName>
    <definedName name="支承条件" localSheetId="1">リスト!#REF!</definedName>
    <definedName name="支承条件">[2]リスト!#REF!</definedName>
    <definedName name="施工方法">[2]リスト!$G$3:$G$12</definedName>
    <definedName name="準拠指針" localSheetId="1">リスト!#REF!</definedName>
    <definedName name="準拠指針">[2]リスト!#REF!</definedName>
    <definedName name="詳細地域">リスト!$U$3:$U$181</definedName>
    <definedName name="水撃圧">[2]リスト!$I$3:$I$12</definedName>
    <definedName name="盛土">リスト!$E$3:$E$12</definedName>
    <definedName name="設計基準">リスト!$A$3:$A$12</definedName>
    <definedName name="単位体積重量">[2]リスト!$C$3:$C$12</definedName>
    <definedName name="地域">リスト!$Q$3:$Q$49</definedName>
    <definedName name="土圧公式" localSheetId="1">リスト!#REF!</definedName>
    <definedName name="土圧公式">[2]リスト!#REF!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9" i="6" l="1"/>
  <c r="AQ39" i="6"/>
  <c r="AR39" i="6" s="1"/>
  <c r="AM39" i="6"/>
  <c r="AS37" i="6"/>
  <c r="AQ37" i="6"/>
  <c r="AR37" i="6" s="1"/>
  <c r="AS36" i="6"/>
  <c r="AR36" i="6"/>
  <c r="AQ36" i="6"/>
  <c r="AS35" i="6"/>
  <c r="AQ35" i="6"/>
  <c r="AR35" i="6" s="1"/>
  <c r="AS34" i="6"/>
  <c r="AQ34" i="6"/>
  <c r="AR34" i="6" s="1"/>
  <c r="AS33" i="6"/>
  <c r="AQ33" i="6"/>
  <c r="AR33" i="6" s="1"/>
  <c r="AS32" i="6"/>
  <c r="AQ32" i="6"/>
  <c r="AR32" i="6" s="1"/>
  <c r="AS31" i="6"/>
  <c r="AQ31" i="6"/>
  <c r="AR31" i="6" s="1"/>
  <c r="AS30" i="6"/>
  <c r="AR30" i="6"/>
  <c r="AQ30" i="6"/>
  <c r="AS29" i="6"/>
  <c r="AR29" i="6"/>
  <c r="AQ29" i="6"/>
  <c r="AS28" i="6"/>
  <c r="AQ28" i="6"/>
  <c r="AR28" i="6" s="1"/>
  <c r="AS27" i="6"/>
  <c r="AR27" i="6"/>
  <c r="AQ27" i="6"/>
  <c r="AS26" i="6"/>
  <c r="AQ26" i="6"/>
  <c r="AR26" i="6" s="1"/>
  <c r="AS25" i="6"/>
  <c r="AQ25" i="6"/>
  <c r="AR25" i="6" s="1"/>
  <c r="AS24" i="6"/>
  <c r="AQ24" i="6"/>
  <c r="AR24" i="6" s="1"/>
  <c r="AS23" i="6"/>
  <c r="AR23" i="6"/>
  <c r="AQ23" i="6"/>
  <c r="AS22" i="6"/>
  <c r="AQ22" i="6"/>
  <c r="AR22" i="6" s="1"/>
  <c r="AS21" i="6"/>
  <c r="AR21" i="6"/>
  <c r="AQ21" i="6"/>
  <c r="AS20" i="6"/>
  <c r="AR20" i="6"/>
  <c r="AQ20" i="6"/>
  <c r="AS19" i="6"/>
  <c r="AQ19" i="6"/>
  <c r="AR19" i="6" s="1"/>
  <c r="AS18" i="6"/>
  <c r="AQ18" i="6"/>
  <c r="AR18" i="6" s="1"/>
  <c r="AJ39" i="6"/>
  <c r="AH39" i="6"/>
  <c r="AI39" i="6" s="1"/>
  <c r="AD39" i="6"/>
  <c r="AJ37" i="6"/>
  <c r="AH37" i="6"/>
  <c r="AI37" i="6" s="1"/>
  <c r="AJ36" i="6"/>
  <c r="AH36" i="6"/>
  <c r="AI36" i="6" s="1"/>
  <c r="AJ35" i="6"/>
  <c r="AI35" i="6"/>
  <c r="AH35" i="6"/>
  <c r="AJ34" i="6"/>
  <c r="AH34" i="6"/>
  <c r="AI34" i="6" s="1"/>
  <c r="AJ33" i="6"/>
  <c r="AH33" i="6"/>
  <c r="AI33" i="6" s="1"/>
  <c r="AJ32" i="6"/>
  <c r="AH32" i="6"/>
  <c r="AI32" i="6" s="1"/>
  <c r="AJ31" i="6"/>
  <c r="AH31" i="6"/>
  <c r="AI31" i="6" s="1"/>
  <c r="AJ30" i="6"/>
  <c r="AH30" i="6"/>
  <c r="AI30" i="6" s="1"/>
  <c r="AJ29" i="6"/>
  <c r="AH29" i="6"/>
  <c r="AI29" i="6" s="1"/>
  <c r="AJ28" i="6"/>
  <c r="AH28" i="6"/>
  <c r="AI28" i="6" s="1"/>
  <c r="AJ27" i="6"/>
  <c r="AH27" i="6"/>
  <c r="AI27" i="6" s="1"/>
  <c r="AJ26" i="6"/>
  <c r="AH26" i="6"/>
  <c r="AI26" i="6" s="1"/>
  <c r="AJ25" i="6"/>
  <c r="AH25" i="6"/>
  <c r="AI25" i="6" s="1"/>
  <c r="AJ24" i="6"/>
  <c r="AI24" i="6"/>
  <c r="AH24" i="6"/>
  <c r="AJ23" i="6"/>
  <c r="AH23" i="6"/>
  <c r="AI23" i="6" s="1"/>
  <c r="AJ22" i="6"/>
  <c r="AH22" i="6"/>
  <c r="AI22" i="6" s="1"/>
  <c r="AJ21" i="6"/>
  <c r="AH21" i="6"/>
  <c r="AI21" i="6" s="1"/>
  <c r="AJ20" i="6"/>
  <c r="AH20" i="6"/>
  <c r="AI20" i="6" s="1"/>
  <c r="AJ19" i="6"/>
  <c r="AH19" i="6"/>
  <c r="AI19" i="6" s="1"/>
  <c r="AJ18" i="6"/>
  <c r="AH18" i="6"/>
  <c r="AI18" i="6" s="1"/>
  <c r="AA39" i="6"/>
  <c r="Y39" i="6"/>
  <c r="Z39" i="6" s="1"/>
  <c r="U39" i="6"/>
  <c r="AA37" i="6"/>
  <c r="Y37" i="6"/>
  <c r="Z37" i="6" s="1"/>
  <c r="AA36" i="6"/>
  <c r="Y36" i="6"/>
  <c r="Z36" i="6" s="1"/>
  <c r="AA35" i="6"/>
  <c r="Y35" i="6"/>
  <c r="Z35" i="6" s="1"/>
  <c r="AA34" i="6"/>
  <c r="Y34" i="6"/>
  <c r="Z34" i="6" s="1"/>
  <c r="AA33" i="6"/>
  <c r="Y33" i="6"/>
  <c r="Z33" i="6" s="1"/>
  <c r="AA32" i="6"/>
  <c r="Y32" i="6"/>
  <c r="Z32" i="6" s="1"/>
  <c r="AA31" i="6"/>
  <c r="Y31" i="6"/>
  <c r="Z31" i="6" s="1"/>
  <c r="AA30" i="6"/>
  <c r="Y30" i="6"/>
  <c r="Z30" i="6" s="1"/>
  <c r="AA29" i="6"/>
  <c r="Y29" i="6"/>
  <c r="Z29" i="6" s="1"/>
  <c r="AA28" i="6"/>
  <c r="Y28" i="6"/>
  <c r="Z28" i="6" s="1"/>
  <c r="AA27" i="6"/>
  <c r="Y27" i="6"/>
  <c r="Z27" i="6" s="1"/>
  <c r="AA26" i="6"/>
  <c r="Y26" i="6"/>
  <c r="Z26" i="6" s="1"/>
  <c r="AA25" i="6"/>
  <c r="Y25" i="6"/>
  <c r="Z25" i="6" s="1"/>
  <c r="AA24" i="6"/>
  <c r="Y24" i="6"/>
  <c r="Z24" i="6" s="1"/>
  <c r="AA23" i="6"/>
  <c r="Y23" i="6"/>
  <c r="Z23" i="6" s="1"/>
  <c r="AA22" i="6"/>
  <c r="Y22" i="6"/>
  <c r="Z22" i="6" s="1"/>
  <c r="AA21" i="6"/>
  <c r="Y21" i="6"/>
  <c r="Z21" i="6" s="1"/>
  <c r="AA20" i="6"/>
  <c r="Y20" i="6"/>
  <c r="Z20" i="6" s="1"/>
  <c r="AA19" i="6"/>
  <c r="Y19" i="6"/>
  <c r="Z19" i="6" s="1"/>
  <c r="AA18" i="6"/>
  <c r="Y18" i="6"/>
  <c r="Z18" i="6" s="1"/>
  <c r="R39" i="6"/>
  <c r="P39" i="6"/>
  <c r="Q39" i="6" s="1"/>
  <c r="L39" i="6"/>
  <c r="R37" i="6"/>
  <c r="P37" i="6"/>
  <c r="Q37" i="6" s="1"/>
  <c r="R36" i="6"/>
  <c r="P36" i="6"/>
  <c r="Q36" i="6" s="1"/>
  <c r="R35" i="6"/>
  <c r="P35" i="6"/>
  <c r="Q35" i="6" s="1"/>
  <c r="R34" i="6"/>
  <c r="P34" i="6"/>
  <c r="Q34" i="6" s="1"/>
  <c r="R33" i="6"/>
  <c r="P33" i="6"/>
  <c r="Q33" i="6" s="1"/>
  <c r="R32" i="6"/>
  <c r="P32" i="6"/>
  <c r="Q32" i="6" s="1"/>
  <c r="R31" i="6"/>
  <c r="P31" i="6"/>
  <c r="Q31" i="6" s="1"/>
  <c r="R30" i="6"/>
  <c r="P30" i="6"/>
  <c r="Q30" i="6" s="1"/>
  <c r="R29" i="6"/>
  <c r="P29" i="6"/>
  <c r="Q29" i="6" s="1"/>
  <c r="R28" i="6"/>
  <c r="P28" i="6"/>
  <c r="Q28" i="6" s="1"/>
  <c r="R27" i="6"/>
  <c r="P27" i="6"/>
  <c r="Q27" i="6" s="1"/>
  <c r="R26" i="6"/>
  <c r="P26" i="6"/>
  <c r="Q26" i="6" s="1"/>
  <c r="R25" i="6"/>
  <c r="P25" i="6"/>
  <c r="Q25" i="6" s="1"/>
  <c r="R24" i="6"/>
  <c r="P24" i="6"/>
  <c r="Q24" i="6" s="1"/>
  <c r="R23" i="6"/>
  <c r="P23" i="6"/>
  <c r="Q23" i="6" s="1"/>
  <c r="R22" i="6"/>
  <c r="P22" i="6"/>
  <c r="Q22" i="6" s="1"/>
  <c r="R21" i="6"/>
  <c r="P21" i="6"/>
  <c r="Q21" i="6" s="1"/>
  <c r="R20" i="6"/>
  <c r="P20" i="6"/>
  <c r="Q20" i="6" s="1"/>
  <c r="R19" i="6"/>
  <c r="P19" i="6"/>
  <c r="Q19" i="6" s="1"/>
  <c r="R18" i="6"/>
  <c r="P18" i="6"/>
  <c r="Q18" i="6" s="1"/>
  <c r="I39" i="6"/>
  <c r="G39" i="6"/>
  <c r="H39" i="6" s="1"/>
  <c r="C39" i="6"/>
  <c r="I37" i="6"/>
  <c r="G37" i="6"/>
  <c r="H37" i="6" s="1"/>
  <c r="I36" i="6"/>
  <c r="G36" i="6"/>
  <c r="H36" i="6" s="1"/>
  <c r="I35" i="6"/>
  <c r="G35" i="6"/>
  <c r="H35" i="6" s="1"/>
  <c r="I34" i="6"/>
  <c r="G34" i="6"/>
  <c r="H34" i="6" s="1"/>
  <c r="I33" i="6"/>
  <c r="G33" i="6"/>
  <c r="H33" i="6" s="1"/>
  <c r="I32" i="6"/>
  <c r="G32" i="6"/>
  <c r="H32" i="6" s="1"/>
  <c r="I31" i="6"/>
  <c r="G31" i="6"/>
  <c r="H31" i="6" s="1"/>
  <c r="I30" i="6"/>
  <c r="G30" i="6"/>
  <c r="H30" i="6" s="1"/>
  <c r="I29" i="6"/>
  <c r="G29" i="6"/>
  <c r="H29" i="6" s="1"/>
  <c r="I28" i="6"/>
  <c r="G28" i="6"/>
  <c r="H28" i="6" s="1"/>
  <c r="I27" i="6"/>
  <c r="G27" i="6"/>
  <c r="H27" i="6" s="1"/>
  <c r="I26" i="6"/>
  <c r="G26" i="6"/>
  <c r="H26" i="6" s="1"/>
  <c r="I25" i="6"/>
  <c r="G25" i="6"/>
  <c r="H25" i="6" s="1"/>
  <c r="I24" i="6"/>
  <c r="G24" i="6"/>
  <c r="H24" i="6" s="1"/>
  <c r="I23" i="6"/>
  <c r="G23" i="6"/>
  <c r="H23" i="6" s="1"/>
  <c r="I22" i="6"/>
  <c r="G22" i="6"/>
  <c r="H22" i="6" s="1"/>
  <c r="I21" i="6"/>
  <c r="G21" i="6"/>
  <c r="H21" i="6" s="1"/>
  <c r="I20" i="6"/>
  <c r="G20" i="6"/>
  <c r="H20" i="6" s="1"/>
  <c r="I19" i="6"/>
  <c r="G19" i="6"/>
  <c r="H19" i="6" s="1"/>
  <c r="I18" i="6"/>
  <c r="G18" i="6"/>
  <c r="H18" i="6" s="1"/>
  <c r="U183" i="4"/>
  <c r="W183" i="4" s="1"/>
  <c r="Q50" i="4"/>
  <c r="S50" i="4" s="1"/>
  <c r="R50" i="4" l="1"/>
  <c r="V183" i="4"/>
  <c r="F9" i="3" l="1"/>
  <c r="F7" i="3"/>
  <c r="F6" i="3"/>
  <c r="F5" i="3"/>
  <c r="B9" i="3"/>
  <c r="B5" i="3"/>
  <c r="B6" i="3"/>
  <c r="B7" i="3"/>
  <c r="B8" i="3"/>
  <c r="B4" i="3"/>
  <c r="T27" i="2" l="1"/>
  <c r="E11" i="2" l="1"/>
  <c r="E12" i="2"/>
  <c r="E10" i="2"/>
  <c r="E9" i="2"/>
  <c r="E7" i="2"/>
  <c r="E8" i="2"/>
  <c r="E6" i="2"/>
  <c r="E5" i="2"/>
</calcChain>
</file>

<file path=xl/sharedStrings.xml><?xml version="1.0" encoding="utf-8"?>
<sst xmlns="http://schemas.openxmlformats.org/spreadsheetml/2006/main" count="852" uniqueCount="446">
  <si>
    <t>設計基準</t>
    <rPh sb="0" eb="2">
      <t>セッケイ</t>
    </rPh>
    <rPh sb="2" eb="4">
      <t>キジュン</t>
    </rPh>
    <phoneticPr fontId="1"/>
  </si>
  <si>
    <t>％）</t>
    <phoneticPr fontId="1"/>
  </si>
  <si>
    <t>もしくは</t>
    <phoneticPr fontId="1"/>
  </si>
  <si>
    <t>φ（</t>
    <phoneticPr fontId="1"/>
  </si>
  <si>
    <t>㎜）</t>
    <phoneticPr fontId="1"/>
  </si>
  <si>
    <t>既設管内径</t>
    <rPh sb="0" eb="3">
      <t>キセツカン</t>
    </rPh>
    <rPh sb="3" eb="5">
      <t>ナイケイ</t>
    </rPh>
    <phoneticPr fontId="1"/>
  </si>
  <si>
    <t>・</t>
    <phoneticPr fontId="1"/>
  </si>
  <si>
    <t>・</t>
    <phoneticPr fontId="1"/>
  </si>
  <si>
    <t>土被り</t>
    <rPh sb="0" eb="2">
      <t>ドカブ</t>
    </rPh>
    <phoneticPr fontId="1"/>
  </si>
  <si>
    <t>（</t>
    <phoneticPr fontId="1"/>
  </si>
  <si>
    <t>設計内水圧</t>
    <rPh sb="0" eb="2">
      <t>セッケイ</t>
    </rPh>
    <rPh sb="2" eb="3">
      <t>ナイ</t>
    </rPh>
    <rPh sb="3" eb="5">
      <t>スイアツ</t>
    </rPh>
    <phoneticPr fontId="1"/>
  </si>
  <si>
    <t>MPa）</t>
    <phoneticPr fontId="1"/>
  </si>
  <si>
    <t>活荷重</t>
    <rPh sb="0" eb="3">
      <t>カツカジュウ</t>
    </rPh>
    <phoneticPr fontId="1"/>
  </si>
  <si>
    <t>T-25</t>
    <phoneticPr fontId="1"/>
  </si>
  <si>
    <t>T-14</t>
    <phoneticPr fontId="1"/>
  </si>
  <si>
    <t>）</t>
    <phoneticPr fontId="1"/>
  </si>
  <si>
    <t>地下水位（GLより）</t>
    <rPh sb="0" eb="2">
      <t>チカ</t>
    </rPh>
    <rPh sb="2" eb="4">
      <t>スイイ</t>
    </rPh>
    <phoneticPr fontId="1"/>
  </si>
  <si>
    <t>御中）</t>
    <rPh sb="0" eb="2">
      <t>オンチュウ</t>
    </rPh>
    <phoneticPr fontId="1"/>
  </si>
  <si>
    <t>・</t>
    <phoneticPr fontId="1"/>
  </si>
  <si>
    <t>備考　（その他の条件がある場合等は記入願います）</t>
    <rPh sb="0" eb="2">
      <t>ビコウ</t>
    </rPh>
    <rPh sb="6" eb="7">
      <t>タ</t>
    </rPh>
    <rPh sb="8" eb="10">
      <t>ジョウケン</t>
    </rPh>
    <rPh sb="13" eb="15">
      <t>バアイ</t>
    </rPh>
    <rPh sb="15" eb="16">
      <t>ナド</t>
    </rPh>
    <rPh sb="17" eb="19">
      <t>キニュウ</t>
    </rPh>
    <rPh sb="19" eb="20">
      <t>ネガ</t>
    </rPh>
    <phoneticPr fontId="1"/>
  </si>
  <si>
    <t>施工延長</t>
    <rPh sb="0" eb="2">
      <t>セコウ</t>
    </rPh>
    <rPh sb="2" eb="4">
      <t>エンチョウ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</si>
  <si>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</si>
  <si>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（</t>
  </si>
  <si>
    <t>）</t>
  </si>
  <si>
    <t>様）</t>
    <rPh sb="0" eb="1">
      <t>サマ</t>
    </rPh>
    <phoneticPr fontId="1"/>
  </si>
  <si>
    <t>計算書記載宛先</t>
    <rPh sb="0" eb="3">
      <t>ケイサンショ</t>
    </rPh>
    <rPh sb="3" eb="5">
      <t>キサイ</t>
    </rPh>
    <rPh sb="5" eb="7">
      <t>アテサキ</t>
    </rPh>
    <phoneticPr fontId="1"/>
  </si>
  <si>
    <t>管径の（</t>
    <phoneticPr fontId="1"/>
  </si>
  <si>
    <t>■　依頼内容</t>
    <rPh sb="2" eb="4">
      <t>イライ</t>
    </rPh>
    <rPh sb="4" eb="6">
      <t>ナイヨウ</t>
    </rPh>
    <phoneticPr fontId="1"/>
  </si>
  <si>
    <t>・</t>
    <phoneticPr fontId="1"/>
  </si>
  <si>
    <t>基本情報</t>
    <rPh sb="0" eb="2">
      <t>キホン</t>
    </rPh>
    <rPh sb="2" eb="4">
      <t>ジョウホウ</t>
    </rPh>
    <phoneticPr fontId="1"/>
  </si>
  <si>
    <t>依頼日</t>
    <rPh sb="0" eb="2">
      <t>イライ</t>
    </rPh>
    <rPh sb="2" eb="3">
      <t>ビ</t>
    </rPh>
    <phoneticPr fontId="1"/>
  </si>
  <si>
    <t>会社名</t>
    <rPh sb="0" eb="3">
      <t>カイシャメイ</t>
    </rPh>
    <phoneticPr fontId="1"/>
  </si>
  <si>
    <t>所属部署</t>
    <rPh sb="0" eb="2">
      <t>ショゾク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</si>
  <si>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</si>
  <si>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依頼内容</t>
    <rPh sb="0" eb="2">
      <t>イライ</t>
    </rPh>
    <rPh sb="2" eb="4">
      <t>ナイヨウ</t>
    </rPh>
    <phoneticPr fontId="1"/>
  </si>
  <si>
    <t>見積書</t>
    <rPh sb="0" eb="3">
      <t>ミツモリショ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</si>
  <si>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</si>
  <si>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</si>
  <si>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工事件名</t>
    <rPh sb="0" eb="2">
      <t>コウジ</t>
    </rPh>
    <rPh sb="2" eb="4">
      <t>ケンメイ</t>
    </rPh>
    <phoneticPr fontId="1"/>
  </si>
  <si>
    <t>注-1</t>
    <rPh sb="0" eb="1">
      <t>チュウ</t>
    </rPh>
    <phoneticPr fontId="1"/>
  </si>
  <si>
    <t>施工上の課題等がありましたら、別途資料の提示をお願いします。</t>
    <rPh sb="0" eb="2">
      <t>セコウ</t>
    </rPh>
    <rPh sb="2" eb="3">
      <t>ジョウ</t>
    </rPh>
    <rPh sb="4" eb="6">
      <t>カダイ</t>
    </rPh>
    <rPh sb="6" eb="7">
      <t>ナド</t>
    </rPh>
    <rPh sb="15" eb="17">
      <t>ベット</t>
    </rPh>
    <rPh sb="17" eb="19">
      <t>シリョウ</t>
    </rPh>
    <rPh sb="20" eb="22">
      <t>テイジ</t>
    </rPh>
    <rPh sb="24" eb="25">
      <t>ネガ</t>
    </rPh>
    <phoneticPr fontId="1"/>
  </si>
  <si>
    <t>連絡先E-mail</t>
    <rPh sb="0" eb="3">
      <t>レンラクサキ</t>
    </rPh>
    <phoneticPr fontId="1"/>
  </si>
  <si>
    <t>平面図・縦断図のご提示をお願いします</t>
    <rPh sb="0" eb="3">
      <t>ヘイメンズ</t>
    </rPh>
    <rPh sb="4" eb="6">
      <t>ジュウダン</t>
    </rPh>
    <rPh sb="6" eb="7">
      <t>ズ</t>
    </rPh>
    <rPh sb="9" eb="11">
      <t>テイジ</t>
    </rPh>
    <rPh sb="13" eb="14">
      <t>ネガ</t>
    </rPh>
    <phoneticPr fontId="1"/>
  </si>
  <si>
    <t>完全劣化　（自立管）</t>
    <rPh sb="0" eb="2">
      <t>カンゼン</t>
    </rPh>
    <rPh sb="2" eb="4">
      <t>レッカ</t>
    </rPh>
    <rPh sb="6" eb="9">
      <t>ジリツカン</t>
    </rPh>
    <phoneticPr fontId="1"/>
  </si>
  <si>
    <t>部分劣化　（二層構造管）</t>
    <rPh sb="0" eb="2">
      <t>ブブン</t>
    </rPh>
    <rPh sb="2" eb="4">
      <t>レッカ</t>
    </rPh>
    <rPh sb="6" eb="8">
      <t>ニソウ</t>
    </rPh>
    <rPh sb="8" eb="10">
      <t>コウゾウ</t>
    </rPh>
    <rPh sb="10" eb="11">
      <t>カン</t>
    </rPh>
    <phoneticPr fontId="1"/>
  </si>
  <si>
    <t>既設管種</t>
    <rPh sb="0" eb="3">
      <t>キセツカン</t>
    </rPh>
    <rPh sb="3" eb="4">
      <t>シュ</t>
    </rPh>
    <phoneticPr fontId="1"/>
  </si>
  <si>
    <t>鋼管</t>
    <rPh sb="0" eb="2">
      <t>コウカン</t>
    </rPh>
    <phoneticPr fontId="1"/>
  </si>
  <si>
    <t>ｺﾝｸﾘｰﾄ管</t>
    <rPh sb="6" eb="7">
      <t>カン</t>
    </rPh>
    <phoneticPr fontId="1"/>
  </si>
  <si>
    <t>FRPM管</t>
    <rPh sb="4" eb="5">
      <t>カン</t>
    </rPh>
    <phoneticPr fontId="1"/>
  </si>
  <si>
    <t>鋳鉄管</t>
    <rPh sb="0" eb="2">
      <t>チュウテツ</t>
    </rPh>
    <rPh sb="2" eb="3">
      <t>カン</t>
    </rPh>
    <phoneticPr fontId="1"/>
  </si>
  <si>
    <t>塩ビ管</t>
    <rPh sb="0" eb="1">
      <t>エン</t>
    </rPh>
    <rPh sb="2" eb="3">
      <t>カン</t>
    </rPh>
    <phoneticPr fontId="1"/>
  </si>
  <si>
    <t>石綿管</t>
    <rPh sb="0" eb="2">
      <t>セキメン</t>
    </rPh>
    <rPh sb="2" eb="3">
      <t>カン</t>
    </rPh>
    <phoneticPr fontId="1"/>
  </si>
  <si>
    <t>軌道</t>
    <rPh sb="0" eb="2">
      <t>キドウ</t>
    </rPh>
    <phoneticPr fontId="1"/>
  </si>
  <si>
    <t>※協会名義での見積書は発行致しません。</t>
    <rPh sb="1" eb="3">
      <t>キョウカイ</t>
    </rPh>
    <rPh sb="3" eb="5">
      <t>メイギ</t>
    </rPh>
    <rPh sb="7" eb="10">
      <t>ミツモリショ</t>
    </rPh>
    <rPh sb="11" eb="13">
      <t>ハッコウ</t>
    </rPh>
    <rPh sb="13" eb="14">
      <t>イタ</t>
    </rPh>
    <phoneticPr fontId="1"/>
  </si>
  <si>
    <t>希望納期</t>
    <rPh sb="0" eb="4">
      <t>キボウノウキ</t>
    </rPh>
    <phoneticPr fontId="1"/>
  </si>
  <si>
    <t>■　依頼内容</t>
  </si>
  <si>
    <t>・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</si>
  <si>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</si>
  <si>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</si>
  <si>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</si>
  <si>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</si>
  <si>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様)</t>
    <rPh sb="0" eb="1">
      <t>サマ</t>
    </rPh>
    <phoneticPr fontId="1"/>
  </si>
  <si>
    <t>メールアドレス</t>
    <phoneticPr fontId="1"/>
  </si>
  <si>
    <t>）</t>
    <phoneticPr fontId="1"/>
  </si>
  <si>
    <r>
      <t>施工場所</t>
    </r>
    <r>
      <rPr>
        <sz val="9"/>
        <color theme="1"/>
        <rFont val="ＭＳ Ｐゴシック"/>
        <family val="3"/>
        <charset val="128"/>
        <scheme val="minor"/>
      </rPr>
      <t>（都道府県および市区町村名）</t>
    </r>
    <rPh sb="0" eb="2">
      <t>セコウ</t>
    </rPh>
    <rPh sb="2" eb="4">
      <t>バショ</t>
    </rPh>
    <rPh sb="5" eb="9">
      <t>トドウフケン</t>
    </rPh>
    <rPh sb="12" eb="14">
      <t>シク</t>
    </rPh>
    <rPh sb="14" eb="16">
      <t>チョウソン</t>
    </rPh>
    <rPh sb="16" eb="17">
      <t>メイ</t>
    </rPh>
    <phoneticPr fontId="1"/>
  </si>
  <si>
    <t>(</t>
    <phoneticPr fontId="1"/>
  </si>
  <si>
    <t>）</t>
    <phoneticPr fontId="1"/>
  </si>
  <si>
    <t>■　見積り条件</t>
    <rPh sb="2" eb="4">
      <t>ミツモ</t>
    </rPh>
    <rPh sb="5" eb="7">
      <t>ジョウケン</t>
    </rPh>
    <phoneticPr fontId="1"/>
  </si>
  <si>
    <t>・</t>
    <phoneticPr fontId="1"/>
  </si>
  <si>
    <t>位置図の提示</t>
    <rPh sb="0" eb="3">
      <t>イチズ</t>
    </rPh>
    <rPh sb="4" eb="6">
      <t>テイジ</t>
    </rPh>
    <phoneticPr fontId="1"/>
  </si>
  <si>
    <t>道路占用の制約条件</t>
    <rPh sb="0" eb="2">
      <t>ドウロ</t>
    </rPh>
    <rPh sb="2" eb="4">
      <t>センヨウ</t>
    </rPh>
    <rPh sb="5" eb="7">
      <t>セイヤク</t>
    </rPh>
    <rPh sb="7" eb="9">
      <t>ジョウケン</t>
    </rPh>
    <phoneticPr fontId="1"/>
  </si>
  <si>
    <t>作業時間帯（昼夜）</t>
    <rPh sb="0" eb="2">
      <t>サギョウ</t>
    </rPh>
    <rPh sb="2" eb="5">
      <t>ジカンタイ</t>
    </rPh>
    <rPh sb="6" eb="8">
      <t>チュウヤ</t>
    </rPh>
    <phoneticPr fontId="1"/>
  </si>
  <si>
    <t>：</t>
    <phoneticPr fontId="1"/>
  </si>
  <si>
    <t>～</t>
    <phoneticPr fontId="1"/>
  </si>
  <si>
    <t>既設管の止水工の有無</t>
    <rPh sb="0" eb="3">
      <t>キセツカン</t>
    </rPh>
    <rPh sb="4" eb="6">
      <t>シスイ</t>
    </rPh>
    <rPh sb="6" eb="7">
      <t>コウ</t>
    </rPh>
    <rPh sb="8" eb="10">
      <t>ウム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</si>
  <si>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</si>
  <si>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</si>
  <si>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</si>
  <si>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・</t>
    <phoneticPr fontId="1"/>
  </si>
  <si>
    <t>立坑までの道路幅（最小）</t>
    <rPh sb="0" eb="2">
      <t>タテコウ</t>
    </rPh>
    <rPh sb="5" eb="7">
      <t>ドウロ</t>
    </rPh>
    <rPh sb="7" eb="8">
      <t>ハバ</t>
    </rPh>
    <rPh sb="9" eb="11">
      <t>サイショウ</t>
    </rPh>
    <phoneticPr fontId="1"/>
  </si>
  <si>
    <t>ｍ（程度）</t>
  </si>
  <si>
    <t>・</t>
    <phoneticPr fontId="1"/>
  </si>
  <si>
    <t>材料運搬（方法）重量制限</t>
    <rPh sb="0" eb="2">
      <t>ザイリョウ</t>
    </rPh>
    <rPh sb="2" eb="4">
      <t>ウンパン</t>
    </rPh>
    <rPh sb="5" eb="7">
      <t>ホウホウ</t>
    </rPh>
    <rPh sb="8" eb="10">
      <t>ジュウリョウ</t>
    </rPh>
    <rPh sb="10" eb="12">
      <t>セイゲン</t>
    </rPh>
    <phoneticPr fontId="1"/>
  </si>
  <si>
    <t>■　施工条件　及び　周辺環境</t>
    <rPh sb="2" eb="4">
      <t>セコウ</t>
    </rPh>
    <rPh sb="4" eb="6">
      <t>ジョウケン</t>
    </rPh>
    <rPh sb="7" eb="8">
      <t>オヨ</t>
    </rPh>
    <rPh sb="10" eb="12">
      <t>シュウヘン</t>
    </rPh>
    <rPh sb="12" eb="14">
      <t>カンキョウ</t>
    </rPh>
    <phoneticPr fontId="1"/>
  </si>
  <si>
    <t>立坑間の距離（計画がある場合）</t>
    <rPh sb="0" eb="2">
      <t>タテコウ</t>
    </rPh>
    <rPh sb="2" eb="3">
      <t>カン</t>
    </rPh>
    <rPh sb="4" eb="6">
      <t>キョリ</t>
    </rPh>
    <rPh sb="7" eb="9">
      <t>ケイカク</t>
    </rPh>
    <rPh sb="12" eb="14">
      <t>バアイ</t>
    </rPh>
    <phoneticPr fontId="1"/>
  </si>
  <si>
    <t>配管線形（曲り箇所の角度と箇所数）</t>
    <rPh sb="0" eb="2">
      <t>ハイカン</t>
    </rPh>
    <rPh sb="2" eb="4">
      <t>センケイ</t>
    </rPh>
    <rPh sb="5" eb="6">
      <t>マガ</t>
    </rPh>
    <rPh sb="7" eb="9">
      <t>カショ</t>
    </rPh>
    <rPh sb="10" eb="12">
      <t>カクド</t>
    </rPh>
    <rPh sb="13" eb="15">
      <t>カショ</t>
    </rPh>
    <rPh sb="15" eb="16">
      <t>スウ</t>
    </rPh>
    <phoneticPr fontId="1"/>
  </si>
  <si>
    <t>°×</t>
    <phoneticPr fontId="1"/>
  </si>
  <si>
    <t>ヵ所＋</t>
    <rPh sb="1" eb="2">
      <t>ショ</t>
    </rPh>
    <phoneticPr fontId="1"/>
  </si>
  <si>
    <t>ヵ所＝角度総計</t>
    <rPh sb="1" eb="2">
      <t>ショ</t>
    </rPh>
    <phoneticPr fontId="1"/>
  </si>
  <si>
    <t>作業ヤード</t>
    <rPh sb="0" eb="2">
      <t>サギョウ</t>
    </rPh>
    <phoneticPr fontId="1"/>
  </si>
  <si>
    <t>その他（周辺施設の情報）</t>
    <rPh sb="2" eb="3">
      <t>タ</t>
    </rPh>
    <rPh sb="4" eb="6">
      <t>シュウヘン</t>
    </rPh>
    <rPh sb="6" eb="8">
      <t>シセツ</t>
    </rPh>
    <rPh sb="9" eb="11">
      <t>ジョウホウ</t>
    </rPh>
    <phoneticPr fontId="1"/>
  </si>
  <si>
    <t>バス停</t>
    <rPh sb="2" eb="3">
      <t>テイ</t>
    </rPh>
    <phoneticPr fontId="1"/>
  </si>
  <si>
    <t>（離隔</t>
    <rPh sb="1" eb="2">
      <t>リ</t>
    </rPh>
    <phoneticPr fontId="1"/>
  </si>
  <si>
    <t>ｍ）</t>
    <phoneticPr fontId="1"/>
  </si>
  <si>
    <t>電柱・街頭注</t>
    <rPh sb="0" eb="2">
      <t>デンチュウ</t>
    </rPh>
    <rPh sb="3" eb="5">
      <t>ガイトウ</t>
    </rPh>
    <rPh sb="5" eb="6">
      <t>チュウ</t>
    </rPh>
    <phoneticPr fontId="1"/>
  </si>
  <si>
    <t>電線など架空線</t>
    <rPh sb="0" eb="2">
      <t>デンセン</t>
    </rPh>
    <rPh sb="4" eb="6">
      <t>カクウ</t>
    </rPh>
    <rPh sb="6" eb="7">
      <t>セン</t>
    </rPh>
    <phoneticPr fontId="1"/>
  </si>
  <si>
    <t>電鉄軌道・踏切</t>
    <rPh sb="0" eb="2">
      <t>デンテツ</t>
    </rPh>
    <rPh sb="2" eb="4">
      <t>キドウ</t>
    </rPh>
    <rPh sb="5" eb="7">
      <t>フミキリ</t>
    </rPh>
    <phoneticPr fontId="1"/>
  </si>
  <si>
    <t>商業店舗</t>
    <rPh sb="0" eb="2">
      <t>ショウギョウ</t>
    </rPh>
    <rPh sb="2" eb="4">
      <t>テンポ</t>
    </rPh>
    <phoneticPr fontId="1"/>
  </si>
  <si>
    <t>河川・海</t>
    <rPh sb="0" eb="2">
      <t>カセン</t>
    </rPh>
    <rPh sb="3" eb="4">
      <t>ウミ</t>
    </rPh>
    <phoneticPr fontId="1"/>
  </si>
  <si>
    <t>街路樹・植込み</t>
    <rPh sb="0" eb="3">
      <t>ガイロジュ</t>
    </rPh>
    <rPh sb="4" eb="6">
      <t>ウエコ</t>
    </rPh>
    <phoneticPr fontId="1"/>
  </si>
  <si>
    <t>ブロック塀などの住居建物</t>
    <rPh sb="4" eb="5">
      <t>ヘイ</t>
    </rPh>
    <rPh sb="8" eb="10">
      <t>ジュウキョ</t>
    </rPh>
    <rPh sb="10" eb="12">
      <t>タテモノ</t>
    </rPh>
    <phoneticPr fontId="1"/>
  </si>
  <si>
    <t>その他（附帯工などの条件）</t>
    <rPh sb="2" eb="3">
      <t>タ</t>
    </rPh>
    <rPh sb="4" eb="7">
      <t>フタイコウ</t>
    </rPh>
    <rPh sb="10" eb="12">
      <t>ジョウケン</t>
    </rPh>
    <phoneticPr fontId="1"/>
  </si>
  <si>
    <t>※加熱硬化法で、施工する場合、道路占用の時間が８時間以上必要になることがあります。</t>
    <rPh sb="1" eb="3">
      <t>カネツ</t>
    </rPh>
    <rPh sb="3" eb="5">
      <t>コウカ</t>
    </rPh>
    <rPh sb="5" eb="6">
      <t>ホウ</t>
    </rPh>
    <rPh sb="8" eb="10">
      <t>セコウ</t>
    </rPh>
    <rPh sb="12" eb="14">
      <t>バアイ</t>
    </rPh>
    <rPh sb="15" eb="17">
      <t>ドウロ</t>
    </rPh>
    <rPh sb="17" eb="19">
      <t>センヨウ</t>
    </rPh>
    <rPh sb="20" eb="22">
      <t>ジカン</t>
    </rPh>
    <rPh sb="24" eb="26">
      <t>ジカン</t>
    </rPh>
    <rPh sb="26" eb="28">
      <t>イジョウ</t>
    </rPh>
    <rPh sb="28" eb="30">
      <t>ヒツヨウ</t>
    </rPh>
    <phoneticPr fontId="1"/>
  </si>
  <si>
    <t>※上水道管の更生に対しては、常温硬化を基本としますが、厳寒期（外気温０℃以下）となる場合、低温加熱で施工します。</t>
    <rPh sb="1" eb="4">
      <t>ジョウスイドウ</t>
    </rPh>
    <rPh sb="4" eb="5">
      <t>カン</t>
    </rPh>
    <rPh sb="6" eb="8">
      <t>コウセイ</t>
    </rPh>
    <rPh sb="9" eb="10">
      <t>タイ</t>
    </rPh>
    <rPh sb="14" eb="16">
      <t>ジョウオン</t>
    </rPh>
    <rPh sb="16" eb="18">
      <t>コウカ</t>
    </rPh>
    <rPh sb="19" eb="21">
      <t>キホン</t>
    </rPh>
    <rPh sb="27" eb="29">
      <t>ゲンカン</t>
    </rPh>
    <rPh sb="29" eb="30">
      <t>キ</t>
    </rPh>
    <rPh sb="31" eb="34">
      <t>ガイキオン</t>
    </rPh>
    <rPh sb="36" eb="38">
      <t>イカ</t>
    </rPh>
    <rPh sb="42" eb="44">
      <t>バアイ</t>
    </rPh>
    <rPh sb="45" eb="47">
      <t>テイオン</t>
    </rPh>
    <rPh sb="47" eb="49">
      <t>カネツ</t>
    </rPh>
    <rPh sb="50" eb="52">
      <t>セコウ</t>
    </rPh>
    <phoneticPr fontId="1"/>
  </si>
  <si>
    <t>※添架管などの露出管水路の施工が、冬季（外気温5℃以下）になる場合は、低温加熱等の対応策を実施します。</t>
    <rPh sb="17" eb="19">
      <t>トウキ</t>
    </rPh>
    <rPh sb="31" eb="33">
      <t>バアイ</t>
    </rPh>
    <rPh sb="45" eb="47">
      <t>ジッシ</t>
    </rPh>
    <phoneticPr fontId="1"/>
  </si>
  <si>
    <t>※上水道管の更生に対しては、品質管理上、夏季（外気温３０℃以上）の施工を、避けてくださるようお願いします。</t>
    <rPh sb="1" eb="4">
      <t>ジョウスイドウ</t>
    </rPh>
    <rPh sb="4" eb="5">
      <t>カン</t>
    </rPh>
    <rPh sb="6" eb="8">
      <t>コウセイ</t>
    </rPh>
    <rPh sb="9" eb="10">
      <t>タイ</t>
    </rPh>
    <rPh sb="14" eb="16">
      <t>ヒンシツ</t>
    </rPh>
    <rPh sb="16" eb="18">
      <t>カンリ</t>
    </rPh>
    <rPh sb="18" eb="19">
      <t>ジョウ</t>
    </rPh>
    <rPh sb="20" eb="22">
      <t>カキ</t>
    </rPh>
    <rPh sb="23" eb="26">
      <t>ガイキオン</t>
    </rPh>
    <rPh sb="28" eb="31">
      <t>ドイジョウ</t>
    </rPh>
    <rPh sb="33" eb="35">
      <t>セコウ</t>
    </rPh>
    <rPh sb="37" eb="38">
      <t>サ</t>
    </rPh>
    <rPh sb="47" eb="48">
      <t>ネガ</t>
    </rPh>
    <phoneticPr fontId="1"/>
  </si>
  <si>
    <t>※パルライナーWHM製作に約２か月、その他についても1.5ヶ月を要します。既設管口径を断管し測定後の注文となります。</t>
    <rPh sb="20" eb="21">
      <t>タ</t>
    </rPh>
    <rPh sb="30" eb="31">
      <t>ゲツ</t>
    </rPh>
    <rPh sb="43" eb="44">
      <t>ダン</t>
    </rPh>
    <rPh sb="44" eb="45">
      <t>カン</t>
    </rPh>
    <rPh sb="46" eb="48">
      <t>ソクテイ</t>
    </rPh>
    <rPh sb="48" eb="49">
      <t>ゴ</t>
    </rPh>
    <phoneticPr fontId="1"/>
  </si>
  <si>
    <t>※現地含浸・現地巻取り（反転機にライナーを巻き取る作業）をする場合は、幅６ｍ×長さ４０ｍを要します。</t>
    <phoneticPr fontId="1"/>
  </si>
  <si>
    <t xml:space="preserve"> </t>
    <phoneticPr fontId="1"/>
  </si>
  <si>
    <t>平面図、縦断図の提示</t>
    <rPh sb="0" eb="3">
      <t>ヘイメンズ</t>
    </rPh>
    <rPh sb="4" eb="6">
      <t>ジュウダン</t>
    </rPh>
    <rPh sb="6" eb="7">
      <t>ズ</t>
    </rPh>
    <rPh sb="8" eb="10">
      <t>テイジ</t>
    </rPh>
    <phoneticPr fontId="1"/>
  </si>
  <si>
    <t>※　位置関係が判る図面のご提示をお願いします</t>
    <rPh sb="13" eb="15">
      <t>テイジ</t>
    </rPh>
    <rPh sb="17" eb="18">
      <t>ネガ</t>
    </rPh>
    <phoneticPr fontId="1"/>
  </si>
  <si>
    <t>※計画が無ければ提案いたします</t>
    <rPh sb="1" eb="3">
      <t>ケイカク</t>
    </rPh>
    <rPh sb="4" eb="5">
      <t>ナ</t>
    </rPh>
    <rPh sb="8" eb="10">
      <t>テイアン</t>
    </rPh>
    <phoneticPr fontId="1"/>
  </si>
  <si>
    <t>※道路の重量制限など</t>
    <phoneticPr fontId="1"/>
  </si>
  <si>
    <t>※漏水については別途処理が必要です</t>
  </si>
  <si>
    <t>道路の占用可能時間　（24時間表記）</t>
    <rPh sb="0" eb="2">
      <t>ドウロ</t>
    </rPh>
    <rPh sb="3" eb="5">
      <t>センヨウ</t>
    </rPh>
    <rPh sb="5" eb="7">
      <t>カノウ</t>
    </rPh>
    <rPh sb="7" eb="9">
      <t>ジカン</t>
    </rPh>
    <rPh sb="13" eb="15">
      <t>ジカン</t>
    </rPh>
    <rPh sb="15" eb="17">
      <t>ヒョウキ</t>
    </rPh>
    <phoneticPr fontId="1"/>
  </si>
  <si>
    <t>※データでの提示　必須事項</t>
    <rPh sb="6" eb="8">
      <t>テイジ</t>
    </rPh>
    <rPh sb="9" eb="11">
      <t>ヒッス</t>
    </rPh>
    <rPh sb="11" eb="13">
      <t>ジコウ</t>
    </rPh>
    <phoneticPr fontId="1"/>
  </si>
  <si>
    <t>施工時期</t>
    <rPh sb="0" eb="2">
      <t>セコウ</t>
    </rPh>
    <rPh sb="2" eb="4">
      <t>ジキ</t>
    </rPh>
    <phoneticPr fontId="1"/>
  </si>
  <si>
    <t>※発注予定月でも可</t>
    <phoneticPr fontId="1"/>
  </si>
  <si>
    <r>
      <t>※現地で含浸の場合：250ｍ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必要です</t>
    </r>
    <phoneticPr fontId="1"/>
  </si>
  <si>
    <t>注-2</t>
    <rPh sb="0" eb="1">
      <t>チュウ</t>
    </rPh>
    <phoneticPr fontId="1"/>
  </si>
  <si>
    <t>施工条件表もご記入ください。</t>
    <rPh sb="0" eb="2">
      <t>セコウ</t>
    </rPh>
    <rPh sb="2" eb="4">
      <t>ジョウケン</t>
    </rPh>
    <rPh sb="4" eb="5">
      <t>ヒョウ</t>
    </rPh>
    <rPh sb="7" eb="9">
      <t>キニュウ</t>
    </rPh>
    <phoneticPr fontId="1"/>
  </si>
  <si>
    <t>見積書宛先</t>
    <rPh sb="0" eb="3">
      <t>ミツモリショ</t>
    </rPh>
    <rPh sb="3" eb="5">
      <t>アテサキ</t>
    </rPh>
    <phoneticPr fontId="1"/>
  </si>
  <si>
    <t>御中</t>
    <rPh sb="0" eb="2">
      <t>オンチュウ</t>
    </rPh>
    <phoneticPr fontId="1"/>
  </si>
  <si>
    <t>様</t>
    <rPh sb="0" eb="1">
      <t>サマ</t>
    </rPh>
    <phoneticPr fontId="1"/>
  </si>
  <si>
    <r>
      <t>施工場所
　</t>
    </r>
    <r>
      <rPr>
        <sz val="9"/>
        <color theme="1"/>
        <rFont val="ＭＳ Ｐゴシック"/>
        <family val="3"/>
        <charset val="128"/>
        <scheme val="minor"/>
      </rPr>
      <t>（都道府県および
　　市区町村名）</t>
    </r>
    <rPh sb="0" eb="2">
      <t>セコウ</t>
    </rPh>
    <rPh sb="2" eb="4">
      <t>バショ</t>
    </rPh>
    <rPh sb="7" eb="11">
      <t>トドウフケン</t>
    </rPh>
    <rPh sb="17" eb="19">
      <t>シク</t>
    </rPh>
    <rPh sb="19" eb="21">
      <t>チョウソン</t>
    </rPh>
    <rPh sb="21" eb="22">
      <t>メイ</t>
    </rPh>
    <phoneticPr fontId="1"/>
  </si>
  <si>
    <t>希望納期</t>
    <rPh sb="0" eb="2">
      <t>キボウ</t>
    </rPh>
    <rPh sb="2" eb="4">
      <t>ノウキ</t>
    </rPh>
    <phoneticPr fontId="1"/>
  </si>
  <si>
    <t>※1　協会名義での見積書は発行致しません。</t>
    <rPh sb="3" eb="5">
      <t>キョウカイ</t>
    </rPh>
    <rPh sb="5" eb="7">
      <t>メイギ</t>
    </rPh>
    <rPh sb="9" eb="12">
      <t>ミツモリショ</t>
    </rPh>
    <rPh sb="13" eb="15">
      <t>ハッコウ</t>
    </rPh>
    <rPh sb="15" eb="16">
      <t>イタ</t>
    </rPh>
    <phoneticPr fontId="1"/>
  </si>
  <si>
    <t>平面・縦断図のご提示をお願いします</t>
    <rPh sb="12" eb="13">
      <t>ネガ</t>
    </rPh>
    <phoneticPr fontId="1"/>
  </si>
  <si>
    <t>管理番号</t>
    <rPh sb="0" eb="2">
      <t>カンリ</t>
    </rPh>
    <rPh sb="2" eb="4">
      <t>バンゴウ</t>
    </rPh>
    <phoneticPr fontId="1"/>
  </si>
  <si>
    <t>路線名など</t>
    <rPh sb="0" eb="2">
      <t>ロセン</t>
    </rPh>
    <rPh sb="2" eb="3">
      <t>メイ</t>
    </rPh>
    <phoneticPr fontId="1"/>
  </si>
  <si>
    <t>（ｍ）</t>
    <phoneticPr fontId="1"/>
  </si>
  <si>
    <t>地下水位</t>
    <rPh sb="0" eb="2">
      <t>チカ</t>
    </rPh>
    <rPh sb="2" eb="4">
      <t>スイイ</t>
    </rPh>
    <phoneticPr fontId="1"/>
  </si>
  <si>
    <t>(MPa)</t>
  </si>
  <si>
    <t>注-1　施工上の課題等がありましたら、別途資料の提示をお願いします。</t>
    <rPh sb="0" eb="1">
      <t>チュウ</t>
    </rPh>
    <rPh sb="4" eb="6">
      <t>セコウ</t>
    </rPh>
    <rPh sb="6" eb="7">
      <t>ジョウ</t>
    </rPh>
    <rPh sb="8" eb="10">
      <t>カダイ</t>
    </rPh>
    <rPh sb="10" eb="11">
      <t>ナド</t>
    </rPh>
    <rPh sb="19" eb="21">
      <t>ベット</t>
    </rPh>
    <rPh sb="21" eb="23">
      <t>シリョウ</t>
    </rPh>
    <rPh sb="24" eb="26">
      <t>テイジ</t>
    </rPh>
    <rPh sb="28" eb="29">
      <t>ネガ</t>
    </rPh>
    <phoneticPr fontId="1"/>
  </si>
  <si>
    <t>注-2　施工条件表もご記入ください。</t>
    <rPh sb="0" eb="1">
      <t>チュウ</t>
    </rPh>
    <rPh sb="4" eb="6">
      <t>セコウ</t>
    </rPh>
    <rPh sb="6" eb="8">
      <t>ジョウケン</t>
    </rPh>
    <rPh sb="8" eb="9">
      <t>ヒョウ</t>
    </rPh>
    <rPh sb="11" eb="13">
      <t>キニュウ</t>
    </rPh>
    <phoneticPr fontId="1"/>
  </si>
  <si>
    <t>部分劣化</t>
    <rPh sb="0" eb="2">
      <t>ブブン</t>
    </rPh>
    <rPh sb="2" eb="4">
      <t>レッカ</t>
    </rPh>
    <phoneticPr fontId="1"/>
  </si>
  <si>
    <t>する</t>
    <phoneticPr fontId="1"/>
  </si>
  <si>
    <t>しない</t>
    <phoneticPr fontId="1"/>
  </si>
  <si>
    <t>するしない</t>
    <phoneticPr fontId="1"/>
  </si>
  <si>
    <t>Ｔ-25</t>
    <phoneticPr fontId="1"/>
  </si>
  <si>
    <t>T-14</t>
    <phoneticPr fontId="1"/>
  </si>
  <si>
    <t>軌道</t>
    <rPh sb="0" eb="2">
      <t>キドウ</t>
    </rPh>
    <phoneticPr fontId="1"/>
  </si>
  <si>
    <t>その他</t>
    <rPh sb="2" eb="3">
      <t>タ</t>
    </rPh>
    <phoneticPr fontId="1"/>
  </si>
  <si>
    <t>盛土</t>
    <rPh sb="0" eb="2">
      <t>モリド</t>
    </rPh>
    <phoneticPr fontId="1"/>
  </si>
  <si>
    <t>盛土あり</t>
    <rPh sb="0" eb="2">
      <t>モリド</t>
    </rPh>
    <phoneticPr fontId="1"/>
  </si>
  <si>
    <t>盛土なし</t>
    <rPh sb="0" eb="2">
      <t>モリド</t>
    </rPh>
    <phoneticPr fontId="1"/>
  </si>
  <si>
    <t>完全劣化</t>
    <rPh sb="0" eb="2">
      <t>カンゼン</t>
    </rPh>
    <rPh sb="2" eb="4">
      <t>レッカ</t>
    </rPh>
    <phoneticPr fontId="1"/>
  </si>
  <si>
    <t>既設管内径</t>
    <rPh sb="0" eb="3">
      <t>キセツカン</t>
    </rPh>
    <rPh sb="3" eb="5">
      <t>ナイケイ</t>
    </rPh>
    <phoneticPr fontId="1"/>
  </si>
  <si>
    <t>施工延長</t>
    <rPh sb="0" eb="2">
      <t>セコウ</t>
    </rPh>
    <rPh sb="2" eb="4">
      <t>エンチョウ</t>
    </rPh>
    <phoneticPr fontId="1"/>
  </si>
  <si>
    <t>あるない</t>
    <phoneticPr fontId="1"/>
  </si>
  <si>
    <t>ある</t>
    <phoneticPr fontId="1"/>
  </si>
  <si>
    <t>ない</t>
    <phoneticPr fontId="1"/>
  </si>
  <si>
    <t>【上水】ホースライニング工法　見積書・強度計算依頼書　記入シート　（複数路線用）</t>
    <rPh sb="1" eb="3">
      <t>ジョウスイ</t>
    </rPh>
    <rPh sb="34" eb="36">
      <t>フクスウ</t>
    </rPh>
    <rPh sb="36" eb="38">
      <t>ロセン</t>
    </rPh>
    <rPh sb="38" eb="39">
      <t>ヨウ</t>
    </rPh>
    <phoneticPr fontId="1"/>
  </si>
  <si>
    <t>【上水】ホースライニング工法　施工条件表</t>
    <rPh sb="1" eb="3">
      <t>ジョウスイ</t>
    </rPh>
    <rPh sb="12" eb="14">
      <t>コウホウ</t>
    </rPh>
    <rPh sb="15" eb="17">
      <t>セコウ</t>
    </rPh>
    <rPh sb="17" eb="19">
      <t>ジョウケン</t>
    </rPh>
    <rPh sb="19" eb="20">
      <t>ヒョウ</t>
    </rPh>
    <phoneticPr fontId="1"/>
  </si>
  <si>
    <t>※ライナーがＷＨＸの場合、現地含浸設備設置の為、現場付近に含浸設備を設置するヤードが必要になります。</t>
    <rPh sb="10" eb="12">
      <t>バアイ</t>
    </rPh>
    <rPh sb="13" eb="15">
      <t>ゲンチ</t>
    </rPh>
    <rPh sb="17" eb="19">
      <t>セツビ</t>
    </rPh>
    <rPh sb="19" eb="21">
      <t>セッチ</t>
    </rPh>
    <rPh sb="22" eb="23">
      <t>タメ</t>
    </rPh>
    <rPh sb="24" eb="26">
      <t>ゲンバ</t>
    </rPh>
    <rPh sb="26" eb="28">
      <t>フキン</t>
    </rPh>
    <rPh sb="31" eb="33">
      <t>セツビ</t>
    </rPh>
    <rPh sb="34" eb="36">
      <t>セッチ</t>
    </rPh>
    <rPh sb="42" eb="44">
      <t>ヒツヨウ</t>
    </rPh>
    <phoneticPr fontId="1"/>
  </si>
  <si>
    <t>※滲み程度の浸入水、少量の滞水については、反転施工可能と考えますが、シワ・膨れの原因となる為、対策工は別途検討をお願いします。</t>
    <rPh sb="6" eb="8">
      <t>シンニュウ</t>
    </rPh>
    <phoneticPr fontId="1"/>
  </si>
  <si>
    <t>　…水撃圧含む</t>
    <rPh sb="2" eb="5">
      <t>スイゲキアツ</t>
    </rPh>
    <rPh sb="5" eb="6">
      <t>フク</t>
    </rPh>
    <phoneticPr fontId="1"/>
  </si>
  <si>
    <t>その他　（</t>
    <rPh sb="2" eb="3">
      <t>タ</t>
    </rPh>
    <phoneticPr fontId="1"/>
  </si>
  <si>
    <r>
      <t>施工場所</t>
    </r>
    <r>
      <rPr>
        <sz val="9"/>
        <color theme="1"/>
        <rFont val="ＭＳ Ｐゴシック"/>
        <family val="3"/>
        <charset val="128"/>
        <scheme val="minor"/>
      </rPr>
      <t>　（都道府県および市区町村名）</t>
    </r>
    <rPh sb="0" eb="2">
      <t>セコウ</t>
    </rPh>
    <rPh sb="2" eb="4">
      <t>バショ</t>
    </rPh>
    <rPh sb="6" eb="10">
      <t>トドウフケン</t>
    </rPh>
    <rPh sb="13" eb="15">
      <t>シク</t>
    </rPh>
    <rPh sb="15" eb="17">
      <t>チョウソン</t>
    </rPh>
    <rPh sb="17" eb="18">
      <t>メイ</t>
    </rPh>
    <phoneticPr fontId="1"/>
  </si>
  <si>
    <t>開孔部の大きさ</t>
    <rPh sb="0" eb="3">
      <t>カイコウブ</t>
    </rPh>
    <rPh sb="4" eb="5">
      <t>オオ</t>
    </rPh>
    <phoneticPr fontId="1"/>
  </si>
  <si>
    <t>　…全体延長</t>
    <rPh sb="2" eb="4">
      <t>ゼンタイ</t>
    </rPh>
    <rPh sb="4" eb="6">
      <t>エンチョウ</t>
    </rPh>
    <phoneticPr fontId="1"/>
  </si>
  <si>
    <t>設計仕様</t>
    <rPh sb="0" eb="2">
      <t>セッケイ</t>
    </rPh>
    <rPh sb="2" eb="4">
      <t>シヨウ</t>
    </rPh>
    <phoneticPr fontId="1"/>
  </si>
  <si>
    <r>
      <t>■　</t>
    </r>
    <r>
      <rPr>
        <b/>
        <sz val="10"/>
        <color theme="1"/>
        <rFont val="ＭＳ Ｐゴシック"/>
        <family val="3"/>
        <charset val="128"/>
        <scheme val="minor"/>
      </rPr>
      <t>設計条件</t>
    </r>
    <r>
      <rPr>
        <sz val="10"/>
        <color theme="1"/>
        <rFont val="ＭＳ Ｐゴシック"/>
        <family val="3"/>
        <charset val="128"/>
        <scheme val="minor"/>
      </rPr>
      <t>　　（構造計算　ASTM　F　1216　に準拠）</t>
    </r>
    <rPh sb="2" eb="4">
      <t>セッケイ</t>
    </rPh>
    <rPh sb="4" eb="6">
      <t>ジョウケン</t>
    </rPh>
    <rPh sb="9" eb="13">
      <t>コウゾウケイサン</t>
    </rPh>
    <phoneticPr fontId="1"/>
  </si>
  <si>
    <r>
      <t>■　</t>
    </r>
    <r>
      <rPr>
        <b/>
        <sz val="10"/>
        <color theme="1"/>
        <rFont val="ＭＳ Ｐゴシック"/>
        <family val="3"/>
        <charset val="128"/>
        <scheme val="minor"/>
      </rPr>
      <t>設計条件</t>
    </r>
    <r>
      <rPr>
        <sz val="10"/>
        <color theme="1"/>
        <rFont val="ＭＳ Ｐゴシック"/>
        <family val="3"/>
        <charset val="128"/>
        <scheme val="minor"/>
      </rPr>
      <t>　　（耐震計算　水道施設設計指針-2012-　に準拠）</t>
    </r>
    <rPh sb="2" eb="4">
      <t>セッケイ</t>
    </rPh>
    <rPh sb="4" eb="6">
      <t>ジョウケン</t>
    </rPh>
    <rPh sb="9" eb="13">
      <t>タイシンケイサン</t>
    </rPh>
    <rPh sb="14" eb="16">
      <t>スイドウ</t>
    </rPh>
    <rPh sb="16" eb="18">
      <t>シセツ</t>
    </rPh>
    <rPh sb="18" eb="20">
      <t>セッケイ</t>
    </rPh>
    <rPh sb="20" eb="22">
      <t>シシン</t>
    </rPh>
    <phoneticPr fontId="1"/>
  </si>
  <si>
    <t>耐震計算</t>
    <rPh sb="0" eb="4">
      <t>タイシンケイサン</t>
    </rPh>
    <phoneticPr fontId="1"/>
  </si>
  <si>
    <t>…管種によっては施工不可の場合あり</t>
    <rPh sb="1" eb="3">
      <t>カンシュ</t>
    </rPh>
    <rPh sb="8" eb="12">
      <t>セコウフカ</t>
    </rPh>
    <rPh sb="13" eb="15">
      <t>バアイ</t>
    </rPh>
    <phoneticPr fontId="1"/>
  </si>
  <si>
    <t>土質条件</t>
    <rPh sb="0" eb="4">
      <t>ドシツジョウケン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</si>
  <si>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</si>
  <si>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</si>
  <si>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　…想定土質での検討となります。</t>
    <rPh sb="2" eb="4">
      <t>ソウテイ</t>
    </rPh>
    <rPh sb="4" eb="6">
      <t>ドシツ</t>
    </rPh>
    <rPh sb="8" eb="10">
      <t>ケントウ</t>
    </rPh>
    <phoneticPr fontId="1"/>
  </si>
  <si>
    <t>　…「土質柱状図」シートへご記載下さい。</t>
    <rPh sb="3" eb="5">
      <t>ドシツ</t>
    </rPh>
    <rPh sb="5" eb="8">
      <t>チュウジョウズ</t>
    </rPh>
    <rPh sb="14" eb="16">
      <t>キサイ</t>
    </rPh>
    <rPh sb="16" eb="17">
      <t>クダ</t>
    </rPh>
    <phoneticPr fontId="1"/>
  </si>
  <si>
    <t>（ＧＬ-</t>
    <phoneticPr fontId="1"/>
  </si>
  <si>
    <t>ｍ)</t>
    <phoneticPr fontId="1"/>
  </si>
  <si>
    <t>【上水】　HL工法　見積書・構造計算書依頼　記入シート</t>
    <rPh sb="1" eb="3">
      <t>ジョウスイ</t>
    </rPh>
    <rPh sb="7" eb="9">
      <t>コウホウ</t>
    </rPh>
    <rPh sb="10" eb="13">
      <t>ミツモリショ</t>
    </rPh>
    <rPh sb="14" eb="16">
      <t>コウゾウ</t>
    </rPh>
    <rPh sb="16" eb="18">
      <t>ケイサン</t>
    </rPh>
    <rPh sb="18" eb="19">
      <t>ショ</t>
    </rPh>
    <rPh sb="19" eb="21">
      <t>イライ</t>
    </rPh>
    <rPh sb="22" eb="24">
      <t>キニュウ</t>
    </rPh>
    <phoneticPr fontId="1"/>
  </si>
  <si>
    <t>（㎜）</t>
    <phoneticPr fontId="1"/>
  </si>
  <si>
    <t>ＧＬ-　（ｍ）</t>
    <phoneticPr fontId="1"/>
  </si>
  <si>
    <t>　　※開孔部の大きさ：管径に対する％、または径φ(㎜)</t>
    <rPh sb="7" eb="8">
      <t>オオケイ</t>
    </rPh>
    <phoneticPr fontId="1"/>
  </si>
  <si>
    <t>土質柱状図</t>
    <rPh sb="0" eb="5">
      <t>ドシツチュウジョウズ</t>
    </rPh>
    <phoneticPr fontId="1"/>
  </si>
  <si>
    <t>■　設計条件　（耐震計算）</t>
    <rPh sb="2" eb="4">
      <t>セッケイ</t>
    </rPh>
    <rPh sb="4" eb="6">
      <t>ジョウケン</t>
    </rPh>
    <rPh sb="8" eb="12">
      <t>タイシンケイサン</t>
    </rPh>
    <phoneticPr fontId="1"/>
  </si>
  <si>
    <t>■　設計条件　（構造計算）</t>
    <rPh sb="2" eb="4">
      <t>セッケイ</t>
    </rPh>
    <rPh sb="4" eb="6">
      <t>ジョウケン</t>
    </rPh>
    <rPh sb="8" eb="12">
      <t>コウゾウケイサン</t>
    </rPh>
    <phoneticPr fontId="1"/>
  </si>
  <si>
    <r>
      <rPr>
        <b/>
        <sz val="11"/>
        <rFont val="ＭＳ Ｐゴシック"/>
        <family val="3"/>
        <charset val="128"/>
        <scheme val="minor"/>
      </rPr>
      <t xml:space="preserve">備考
</t>
    </r>
    <r>
      <rPr>
        <sz val="11"/>
        <rFont val="ＭＳ Ｐゴシック"/>
        <family val="3"/>
        <charset val="128"/>
        <scheme val="minor"/>
      </rPr>
      <t>（その他条件がある場合等は記入願います）</t>
    </r>
    <rPh sb="0" eb="2">
      <t>ビコウ</t>
    </rPh>
    <phoneticPr fontId="1"/>
  </si>
  <si>
    <t>　　その他の場合記入</t>
    <phoneticPr fontId="1"/>
  </si>
  <si>
    <t>地域</t>
    <rPh sb="0" eb="2">
      <t>チイキ</t>
    </rPh>
    <phoneticPr fontId="27"/>
  </si>
  <si>
    <t>地域区分</t>
    <rPh sb="0" eb="2">
      <t>チイキ</t>
    </rPh>
    <rPh sb="2" eb="4">
      <t>クブン</t>
    </rPh>
    <phoneticPr fontId="27"/>
  </si>
  <si>
    <t>補正係数</t>
    <rPh sb="0" eb="2">
      <t>ホセイ</t>
    </rPh>
    <rPh sb="2" eb="4">
      <t>ケイスウ</t>
    </rPh>
    <phoneticPr fontId="27"/>
  </si>
  <si>
    <t>01.北海道</t>
    <rPh sb="3" eb="6">
      <t>ホッカイドウ</t>
    </rPh>
    <phoneticPr fontId="27"/>
  </si>
  <si>
    <t>N</t>
    <phoneticPr fontId="27"/>
  </si>
  <si>
    <t>001.北海道釧路市</t>
    <rPh sb="4" eb="7">
      <t>ホッカイドウ</t>
    </rPh>
    <rPh sb="7" eb="10">
      <t>クシロシ</t>
    </rPh>
    <phoneticPr fontId="27"/>
  </si>
  <si>
    <t>A</t>
    <phoneticPr fontId="27"/>
  </si>
  <si>
    <t>02.青森県</t>
    <rPh sb="3" eb="5">
      <t>アオモリ</t>
    </rPh>
    <rPh sb="5" eb="6">
      <t>ケン</t>
    </rPh>
    <phoneticPr fontId="27"/>
  </si>
  <si>
    <t>002.北海道帯広市</t>
    <rPh sb="4" eb="7">
      <t>ホッカイドウ</t>
    </rPh>
    <rPh sb="7" eb="10">
      <t>オビヒロシ</t>
    </rPh>
    <phoneticPr fontId="27"/>
  </si>
  <si>
    <t>03.秋田県</t>
    <rPh sb="3" eb="6">
      <t>アキタケン</t>
    </rPh>
    <phoneticPr fontId="27"/>
  </si>
  <si>
    <t>B</t>
    <phoneticPr fontId="27"/>
  </si>
  <si>
    <t>003.北海道根室市</t>
    <rPh sb="4" eb="7">
      <t>ホッカイドウ</t>
    </rPh>
    <rPh sb="7" eb="10">
      <t>ネムロシ</t>
    </rPh>
    <phoneticPr fontId="27"/>
  </si>
  <si>
    <t>04.岩手県</t>
    <rPh sb="3" eb="6">
      <t>イワテケン</t>
    </rPh>
    <phoneticPr fontId="27"/>
  </si>
  <si>
    <t>004.北海道沙流郡</t>
    <rPh sb="4" eb="7">
      <t>ホッカイドウ</t>
    </rPh>
    <rPh sb="7" eb="8">
      <t>サ</t>
    </rPh>
    <rPh sb="8" eb="9">
      <t>リュウ</t>
    </rPh>
    <rPh sb="9" eb="10">
      <t>グン</t>
    </rPh>
    <phoneticPr fontId="27"/>
  </si>
  <si>
    <t>05.山形県</t>
    <rPh sb="3" eb="6">
      <t>ヤマガタケン</t>
    </rPh>
    <phoneticPr fontId="27"/>
  </si>
  <si>
    <t>005.北海道新冠郡</t>
    <rPh sb="4" eb="7">
      <t>ホッカイドウ</t>
    </rPh>
    <rPh sb="7" eb="8">
      <t>シン</t>
    </rPh>
    <rPh sb="8" eb="9">
      <t>カン</t>
    </rPh>
    <rPh sb="9" eb="10">
      <t>グン</t>
    </rPh>
    <phoneticPr fontId="27"/>
  </si>
  <si>
    <t>06.宮城県</t>
    <rPh sb="3" eb="6">
      <t>ミヤギケン</t>
    </rPh>
    <phoneticPr fontId="27"/>
  </si>
  <si>
    <t>006.北海道静内郡</t>
    <rPh sb="4" eb="7">
      <t>ホッカイドウ</t>
    </rPh>
    <rPh sb="7" eb="8">
      <t>セイ</t>
    </rPh>
    <rPh sb="8" eb="9">
      <t>ナイ</t>
    </rPh>
    <rPh sb="9" eb="10">
      <t>グン</t>
    </rPh>
    <phoneticPr fontId="27"/>
  </si>
  <si>
    <t>07.福島県</t>
    <rPh sb="3" eb="5">
      <t>フクシマ</t>
    </rPh>
    <rPh sb="5" eb="6">
      <t>ケン</t>
    </rPh>
    <phoneticPr fontId="27"/>
  </si>
  <si>
    <t>007.北海道三石郡</t>
    <rPh sb="4" eb="7">
      <t>ホッカイドウ</t>
    </rPh>
    <rPh sb="7" eb="8">
      <t>ミ</t>
    </rPh>
    <rPh sb="8" eb="9">
      <t>イシ</t>
    </rPh>
    <rPh sb="9" eb="10">
      <t>グン</t>
    </rPh>
    <phoneticPr fontId="27"/>
  </si>
  <si>
    <t>08.新潟県</t>
    <rPh sb="3" eb="5">
      <t>ニイガタ</t>
    </rPh>
    <rPh sb="5" eb="6">
      <t>ケン</t>
    </rPh>
    <phoneticPr fontId="27"/>
  </si>
  <si>
    <t>008.北海道浦河郡</t>
    <rPh sb="4" eb="7">
      <t>ホッカイドウ</t>
    </rPh>
    <rPh sb="7" eb="9">
      <t>ウラカワ</t>
    </rPh>
    <rPh sb="9" eb="10">
      <t>グン</t>
    </rPh>
    <phoneticPr fontId="27"/>
  </si>
  <si>
    <t>09.茨城県</t>
    <rPh sb="3" eb="6">
      <t>イバラギケン</t>
    </rPh>
    <phoneticPr fontId="27"/>
  </si>
  <si>
    <t>009.北海道様似郡</t>
    <rPh sb="4" eb="7">
      <t>ホッカイドウ</t>
    </rPh>
    <rPh sb="7" eb="8">
      <t>ヨウ</t>
    </rPh>
    <rPh sb="8" eb="9">
      <t>ニ</t>
    </rPh>
    <rPh sb="9" eb="10">
      <t>グン</t>
    </rPh>
    <phoneticPr fontId="27"/>
  </si>
  <si>
    <t>10.栃木県</t>
    <rPh sb="3" eb="6">
      <t>トチギケン</t>
    </rPh>
    <phoneticPr fontId="27"/>
  </si>
  <si>
    <t>010.北海道幌泉郡</t>
    <rPh sb="4" eb="7">
      <t>ホッカイドウ</t>
    </rPh>
    <rPh sb="7" eb="8">
      <t>ホロ</t>
    </rPh>
    <rPh sb="8" eb="9">
      <t>イズミ</t>
    </rPh>
    <rPh sb="9" eb="10">
      <t>グン</t>
    </rPh>
    <phoneticPr fontId="27"/>
  </si>
  <si>
    <t>11.群馬県</t>
    <rPh sb="3" eb="6">
      <t>グンマケン</t>
    </rPh>
    <phoneticPr fontId="27"/>
  </si>
  <si>
    <t>011.北海道河東郡</t>
    <rPh sb="4" eb="7">
      <t>ホッカイドウ</t>
    </rPh>
    <rPh sb="7" eb="8">
      <t>カワ</t>
    </rPh>
    <rPh sb="8" eb="9">
      <t>ヒガシ</t>
    </rPh>
    <rPh sb="9" eb="10">
      <t>グン</t>
    </rPh>
    <phoneticPr fontId="27"/>
  </si>
  <si>
    <t>12.埼玉県</t>
    <rPh sb="3" eb="6">
      <t>サイタマケン</t>
    </rPh>
    <phoneticPr fontId="27"/>
  </si>
  <si>
    <t>012.北海道上川郡</t>
    <rPh sb="4" eb="7">
      <t>ホッカイドウ</t>
    </rPh>
    <rPh sb="7" eb="9">
      <t>カミカワ</t>
    </rPh>
    <rPh sb="9" eb="10">
      <t>グン</t>
    </rPh>
    <phoneticPr fontId="27"/>
  </si>
  <si>
    <t>13.千葉県</t>
    <rPh sb="3" eb="6">
      <t>チバケン</t>
    </rPh>
    <phoneticPr fontId="27"/>
  </si>
  <si>
    <t>013.北海道河西郡</t>
    <rPh sb="4" eb="7">
      <t>ホッカイドウ</t>
    </rPh>
    <rPh sb="7" eb="8">
      <t>カワ</t>
    </rPh>
    <rPh sb="8" eb="9">
      <t>ニシ</t>
    </rPh>
    <rPh sb="9" eb="10">
      <t>グン</t>
    </rPh>
    <phoneticPr fontId="27"/>
  </si>
  <si>
    <t>14.東京都</t>
    <rPh sb="3" eb="6">
      <t>トウキョウト</t>
    </rPh>
    <phoneticPr fontId="27"/>
  </si>
  <si>
    <t>014.北海道広尾郡</t>
    <rPh sb="4" eb="7">
      <t>ホッカイドウ</t>
    </rPh>
    <rPh sb="7" eb="9">
      <t>ヒロオ</t>
    </rPh>
    <rPh sb="9" eb="10">
      <t>グン</t>
    </rPh>
    <phoneticPr fontId="27"/>
  </si>
  <si>
    <t>15.神奈川県</t>
    <rPh sb="3" eb="7">
      <t>カナガワケン</t>
    </rPh>
    <phoneticPr fontId="27"/>
  </si>
  <si>
    <t>015.北海道中川郡</t>
    <rPh sb="4" eb="7">
      <t>ホッカイドウ</t>
    </rPh>
    <rPh sb="7" eb="9">
      <t>ナカガワ</t>
    </rPh>
    <rPh sb="9" eb="10">
      <t>グン</t>
    </rPh>
    <phoneticPr fontId="27"/>
  </si>
  <si>
    <t>16.静岡県</t>
    <rPh sb="3" eb="5">
      <t>シズオカ</t>
    </rPh>
    <rPh sb="5" eb="6">
      <t>ケン</t>
    </rPh>
    <phoneticPr fontId="27"/>
  </si>
  <si>
    <t>016.北海道足寄郡</t>
    <rPh sb="4" eb="7">
      <t>ホッカイドウ</t>
    </rPh>
    <rPh sb="7" eb="8">
      <t>アシ</t>
    </rPh>
    <rPh sb="8" eb="9">
      <t>ヨ</t>
    </rPh>
    <rPh sb="9" eb="10">
      <t>グン</t>
    </rPh>
    <phoneticPr fontId="27"/>
  </si>
  <si>
    <t>17.長野県</t>
    <rPh sb="3" eb="6">
      <t>ナガノケン</t>
    </rPh>
    <phoneticPr fontId="27"/>
  </si>
  <si>
    <t>017.北海道十勝郡</t>
    <rPh sb="4" eb="7">
      <t>ホッカイドウ</t>
    </rPh>
    <rPh sb="7" eb="9">
      <t>トカチ</t>
    </rPh>
    <rPh sb="9" eb="10">
      <t>グン</t>
    </rPh>
    <phoneticPr fontId="27"/>
  </si>
  <si>
    <t>18.山梨県</t>
    <rPh sb="3" eb="6">
      <t>ヤマナシケン</t>
    </rPh>
    <phoneticPr fontId="27"/>
  </si>
  <si>
    <t>018.北海道釧路郡</t>
    <rPh sb="4" eb="7">
      <t>ホッカイドウ</t>
    </rPh>
    <rPh sb="7" eb="9">
      <t>クシロ</t>
    </rPh>
    <rPh sb="9" eb="10">
      <t>グン</t>
    </rPh>
    <phoneticPr fontId="27"/>
  </si>
  <si>
    <t>19.愛知県</t>
    <rPh sb="3" eb="6">
      <t>アイチケン</t>
    </rPh>
    <phoneticPr fontId="27"/>
  </si>
  <si>
    <t>019.北海道厚岸郡</t>
    <rPh sb="4" eb="7">
      <t>ホッカイドウ</t>
    </rPh>
    <rPh sb="7" eb="8">
      <t>アツ</t>
    </rPh>
    <rPh sb="8" eb="9">
      <t>キシ</t>
    </rPh>
    <rPh sb="9" eb="10">
      <t>グン</t>
    </rPh>
    <phoneticPr fontId="27"/>
  </si>
  <si>
    <t>20.岐阜県</t>
    <rPh sb="3" eb="5">
      <t>ギフ</t>
    </rPh>
    <rPh sb="5" eb="6">
      <t>ケン</t>
    </rPh>
    <phoneticPr fontId="27"/>
  </si>
  <si>
    <t>020.北海道川上郡</t>
    <rPh sb="4" eb="7">
      <t>ホッカイドウ</t>
    </rPh>
    <rPh sb="7" eb="9">
      <t>カワカミ</t>
    </rPh>
    <rPh sb="9" eb="10">
      <t>グン</t>
    </rPh>
    <phoneticPr fontId="27"/>
  </si>
  <si>
    <t>21.富山県</t>
    <rPh sb="3" eb="5">
      <t>トヤマ</t>
    </rPh>
    <rPh sb="5" eb="6">
      <t>ケン</t>
    </rPh>
    <phoneticPr fontId="27"/>
  </si>
  <si>
    <t>021.北海道阿寒郡</t>
    <rPh sb="4" eb="7">
      <t>ホッカイドウ</t>
    </rPh>
    <rPh sb="7" eb="9">
      <t>アカン</t>
    </rPh>
    <rPh sb="9" eb="10">
      <t>グン</t>
    </rPh>
    <phoneticPr fontId="27"/>
  </si>
  <si>
    <t>22.石川県</t>
    <rPh sb="3" eb="6">
      <t>イシカワケン</t>
    </rPh>
    <phoneticPr fontId="27"/>
  </si>
  <si>
    <t>022.北海道白糠郡</t>
    <rPh sb="4" eb="7">
      <t>ホッカイドウ</t>
    </rPh>
    <rPh sb="7" eb="9">
      <t>シラヌカ</t>
    </rPh>
    <rPh sb="9" eb="10">
      <t>グン</t>
    </rPh>
    <phoneticPr fontId="27"/>
  </si>
  <si>
    <t>23.福井県</t>
    <rPh sb="3" eb="6">
      <t>フクイケン</t>
    </rPh>
    <phoneticPr fontId="27"/>
  </si>
  <si>
    <t>023.北海道野付郡</t>
    <rPh sb="4" eb="7">
      <t>ホッカイドウ</t>
    </rPh>
    <rPh sb="7" eb="8">
      <t>ノ</t>
    </rPh>
    <rPh sb="8" eb="9">
      <t>ツ</t>
    </rPh>
    <rPh sb="9" eb="10">
      <t>グン</t>
    </rPh>
    <phoneticPr fontId="27"/>
  </si>
  <si>
    <t>24.三重県</t>
    <rPh sb="3" eb="6">
      <t>ミエケン</t>
    </rPh>
    <phoneticPr fontId="27"/>
  </si>
  <si>
    <t>024.北海道標津郡</t>
    <rPh sb="4" eb="7">
      <t>ホッカイドウ</t>
    </rPh>
    <rPh sb="7" eb="8">
      <t>ヒョウ</t>
    </rPh>
    <rPh sb="8" eb="9">
      <t>ツ</t>
    </rPh>
    <rPh sb="9" eb="10">
      <t>グン</t>
    </rPh>
    <phoneticPr fontId="27"/>
  </si>
  <si>
    <t>25.滋賀県</t>
    <rPh sb="3" eb="6">
      <t>シガケン</t>
    </rPh>
    <phoneticPr fontId="27"/>
  </si>
  <si>
    <t>025.北海道目梨郡</t>
    <rPh sb="4" eb="7">
      <t>ホッカイドウ</t>
    </rPh>
    <rPh sb="7" eb="8">
      <t>メ</t>
    </rPh>
    <rPh sb="8" eb="9">
      <t>ナシ</t>
    </rPh>
    <rPh sb="9" eb="10">
      <t>グン</t>
    </rPh>
    <phoneticPr fontId="27"/>
  </si>
  <si>
    <t>26.京都府</t>
    <rPh sb="3" eb="6">
      <t>キョウトフ</t>
    </rPh>
    <phoneticPr fontId="27"/>
  </si>
  <si>
    <t>026.北海道札幌市</t>
    <rPh sb="4" eb="7">
      <t>ホッカイドウ</t>
    </rPh>
    <rPh sb="7" eb="9">
      <t>サッポロ</t>
    </rPh>
    <rPh sb="9" eb="10">
      <t>シ</t>
    </rPh>
    <phoneticPr fontId="27"/>
  </si>
  <si>
    <t>27.大阪府</t>
    <rPh sb="3" eb="6">
      <t>オオサカフ</t>
    </rPh>
    <phoneticPr fontId="27"/>
  </si>
  <si>
    <t>027.北海道函館市</t>
    <rPh sb="4" eb="7">
      <t>ホッカイドウ</t>
    </rPh>
    <rPh sb="7" eb="9">
      <t>ハコダテ</t>
    </rPh>
    <rPh sb="9" eb="10">
      <t>シ</t>
    </rPh>
    <phoneticPr fontId="27"/>
  </si>
  <si>
    <t>28.奈良県</t>
    <rPh sb="3" eb="6">
      <t>ナラケン</t>
    </rPh>
    <phoneticPr fontId="27"/>
  </si>
  <si>
    <t>028.北海道小樽市</t>
    <rPh sb="4" eb="7">
      <t>ホッカイドウ</t>
    </rPh>
    <rPh sb="7" eb="9">
      <t>オタル</t>
    </rPh>
    <rPh sb="9" eb="10">
      <t>シ</t>
    </rPh>
    <phoneticPr fontId="27"/>
  </si>
  <si>
    <t>29.和歌山県</t>
    <rPh sb="3" eb="7">
      <t>ワカヤマケン</t>
    </rPh>
    <phoneticPr fontId="27"/>
  </si>
  <si>
    <t>029.北海道室蘭市</t>
    <rPh sb="4" eb="7">
      <t>ホッカイドウ</t>
    </rPh>
    <rPh sb="7" eb="9">
      <t>ムロラン</t>
    </rPh>
    <rPh sb="9" eb="10">
      <t>シ</t>
    </rPh>
    <phoneticPr fontId="27"/>
  </si>
  <si>
    <t>30.兵庫県</t>
    <rPh sb="3" eb="6">
      <t>ヒョウゴケン</t>
    </rPh>
    <phoneticPr fontId="27"/>
  </si>
  <si>
    <t>030.北海道北見市</t>
    <rPh sb="4" eb="7">
      <t>ホッカイドウ</t>
    </rPh>
    <rPh sb="7" eb="9">
      <t>キタミ</t>
    </rPh>
    <rPh sb="9" eb="10">
      <t>シ</t>
    </rPh>
    <phoneticPr fontId="27"/>
  </si>
  <si>
    <t>31.岡山県</t>
    <rPh sb="3" eb="5">
      <t>オカヤマ</t>
    </rPh>
    <rPh sb="5" eb="6">
      <t>ケン</t>
    </rPh>
    <phoneticPr fontId="27"/>
  </si>
  <si>
    <t>031.北海道夕張市</t>
    <rPh sb="4" eb="7">
      <t>ホッカイドウ</t>
    </rPh>
    <rPh sb="7" eb="9">
      <t>ユウバリ</t>
    </rPh>
    <rPh sb="9" eb="10">
      <t>シ</t>
    </rPh>
    <phoneticPr fontId="27"/>
  </si>
  <si>
    <t>32.鳥取県</t>
    <rPh sb="3" eb="6">
      <t>トットリケン</t>
    </rPh>
    <phoneticPr fontId="27"/>
  </si>
  <si>
    <t>032.北海道岩見沢市</t>
    <rPh sb="4" eb="7">
      <t>ホッカイドウ</t>
    </rPh>
    <rPh sb="7" eb="10">
      <t>イワミザワ</t>
    </rPh>
    <rPh sb="10" eb="11">
      <t>シ</t>
    </rPh>
    <phoneticPr fontId="27"/>
  </si>
  <si>
    <t>33.広島県</t>
    <rPh sb="3" eb="5">
      <t>ヒロシマ</t>
    </rPh>
    <rPh sb="5" eb="6">
      <t>ケン</t>
    </rPh>
    <phoneticPr fontId="27"/>
  </si>
  <si>
    <t>033.北海道網走市</t>
    <rPh sb="4" eb="7">
      <t>ホッカイドウ</t>
    </rPh>
    <rPh sb="7" eb="9">
      <t>アバシリ</t>
    </rPh>
    <rPh sb="9" eb="10">
      <t>シ</t>
    </rPh>
    <phoneticPr fontId="27"/>
  </si>
  <si>
    <t>34.島根県</t>
    <rPh sb="3" eb="6">
      <t>シマネケン</t>
    </rPh>
    <phoneticPr fontId="27"/>
  </si>
  <si>
    <t>034.北海道苫小牧市</t>
    <rPh sb="4" eb="7">
      <t>ホッカイドウ</t>
    </rPh>
    <rPh sb="7" eb="10">
      <t>トマコマイ</t>
    </rPh>
    <rPh sb="10" eb="11">
      <t>シ</t>
    </rPh>
    <phoneticPr fontId="27"/>
  </si>
  <si>
    <t>35.山口県</t>
    <rPh sb="3" eb="6">
      <t>ヤマグチケン</t>
    </rPh>
    <phoneticPr fontId="27"/>
  </si>
  <si>
    <t>C</t>
    <phoneticPr fontId="27"/>
  </si>
  <si>
    <t>035.北海道美唄市</t>
    <rPh sb="4" eb="7">
      <t>ホッカイドウ</t>
    </rPh>
    <rPh sb="7" eb="8">
      <t>ミ</t>
    </rPh>
    <rPh sb="8" eb="9">
      <t>ウタ</t>
    </rPh>
    <rPh sb="9" eb="10">
      <t>シ</t>
    </rPh>
    <phoneticPr fontId="27"/>
  </si>
  <si>
    <t>36.香川県</t>
    <rPh sb="3" eb="6">
      <t>カガワケン</t>
    </rPh>
    <phoneticPr fontId="27"/>
  </si>
  <si>
    <t>036.北海道芦別市</t>
    <rPh sb="4" eb="7">
      <t>ホッカイドウ</t>
    </rPh>
    <rPh sb="7" eb="9">
      <t>アシベツ</t>
    </rPh>
    <rPh sb="9" eb="10">
      <t>シ</t>
    </rPh>
    <phoneticPr fontId="27"/>
  </si>
  <si>
    <t>37.愛媛県</t>
    <rPh sb="3" eb="6">
      <t>エヒメケン</t>
    </rPh>
    <phoneticPr fontId="27"/>
  </si>
  <si>
    <t>037.北海道江別市</t>
    <rPh sb="4" eb="7">
      <t>ホッカイドウ</t>
    </rPh>
    <rPh sb="7" eb="9">
      <t>エベツ</t>
    </rPh>
    <rPh sb="9" eb="10">
      <t>シ</t>
    </rPh>
    <phoneticPr fontId="27"/>
  </si>
  <si>
    <t>38.徳島県</t>
    <rPh sb="3" eb="6">
      <t>トクシマケン</t>
    </rPh>
    <phoneticPr fontId="27"/>
  </si>
  <si>
    <t>038.北海道赤平市</t>
    <rPh sb="4" eb="7">
      <t>ホッカイドウ</t>
    </rPh>
    <rPh sb="7" eb="9">
      <t>アカヒラ</t>
    </rPh>
    <rPh sb="9" eb="10">
      <t>シ</t>
    </rPh>
    <phoneticPr fontId="27"/>
  </si>
  <si>
    <t>39.高知県</t>
    <rPh sb="3" eb="6">
      <t>コウチケン</t>
    </rPh>
    <phoneticPr fontId="27"/>
  </si>
  <si>
    <t>039.北海道三笠市</t>
    <rPh sb="4" eb="7">
      <t>ホッカイドウ</t>
    </rPh>
    <rPh sb="7" eb="9">
      <t>ミカサ</t>
    </rPh>
    <rPh sb="9" eb="10">
      <t>シ</t>
    </rPh>
    <phoneticPr fontId="27"/>
  </si>
  <si>
    <t>40.福岡県</t>
    <rPh sb="3" eb="6">
      <t>フクオカケン</t>
    </rPh>
    <phoneticPr fontId="27"/>
  </si>
  <si>
    <t>040.北海道千歳市</t>
    <rPh sb="4" eb="7">
      <t>ホッカイドウ</t>
    </rPh>
    <rPh sb="7" eb="9">
      <t>チトセ</t>
    </rPh>
    <rPh sb="9" eb="10">
      <t>シ</t>
    </rPh>
    <phoneticPr fontId="27"/>
  </si>
  <si>
    <t>41.佐賀県</t>
    <rPh sb="3" eb="6">
      <t>サガケン</t>
    </rPh>
    <phoneticPr fontId="27"/>
  </si>
  <si>
    <t>041.北海道滝川市</t>
    <rPh sb="4" eb="7">
      <t>ホッカイドウ</t>
    </rPh>
    <rPh sb="7" eb="9">
      <t>タキガワ</t>
    </rPh>
    <rPh sb="9" eb="10">
      <t>シ</t>
    </rPh>
    <phoneticPr fontId="27"/>
  </si>
  <si>
    <t>42.長崎県</t>
    <rPh sb="3" eb="6">
      <t>ナガサキケン</t>
    </rPh>
    <phoneticPr fontId="27"/>
  </si>
  <si>
    <t>042.北海道砂川市</t>
    <rPh sb="4" eb="7">
      <t>ホッカイドウ</t>
    </rPh>
    <rPh sb="7" eb="9">
      <t>サガワ</t>
    </rPh>
    <rPh sb="9" eb="10">
      <t>シ</t>
    </rPh>
    <phoneticPr fontId="27"/>
  </si>
  <si>
    <t>43.熊本県</t>
    <rPh sb="3" eb="5">
      <t>クマモト</t>
    </rPh>
    <rPh sb="5" eb="6">
      <t>ケン</t>
    </rPh>
    <phoneticPr fontId="27"/>
  </si>
  <si>
    <t>043.北海道歌志内市</t>
    <rPh sb="4" eb="7">
      <t>ホッカイドウ</t>
    </rPh>
    <rPh sb="7" eb="10">
      <t>ウタシナイ</t>
    </rPh>
    <rPh sb="10" eb="11">
      <t>シ</t>
    </rPh>
    <phoneticPr fontId="27"/>
  </si>
  <si>
    <t>44.大分県</t>
    <rPh sb="3" eb="6">
      <t>オオイタケン</t>
    </rPh>
    <phoneticPr fontId="27"/>
  </si>
  <si>
    <t>044.北海道深川市</t>
    <rPh sb="4" eb="7">
      <t>ホッカイドウ</t>
    </rPh>
    <rPh sb="7" eb="9">
      <t>フカガワ</t>
    </rPh>
    <rPh sb="9" eb="10">
      <t>シ</t>
    </rPh>
    <phoneticPr fontId="27"/>
  </si>
  <si>
    <t>45.宮崎県</t>
    <rPh sb="3" eb="6">
      <t>ミヤザキケン</t>
    </rPh>
    <phoneticPr fontId="27"/>
  </si>
  <si>
    <t>045.北海道富良野市</t>
    <rPh sb="4" eb="7">
      <t>ホッカイドウ</t>
    </rPh>
    <rPh sb="7" eb="10">
      <t>フラノ</t>
    </rPh>
    <rPh sb="10" eb="11">
      <t>シ</t>
    </rPh>
    <phoneticPr fontId="27"/>
  </si>
  <si>
    <t>46.鹿児島県</t>
    <rPh sb="3" eb="7">
      <t>カゴシマケン</t>
    </rPh>
    <phoneticPr fontId="27"/>
  </si>
  <si>
    <t>046.北海道登別市</t>
    <rPh sb="4" eb="7">
      <t>ホッカイドウ</t>
    </rPh>
    <rPh sb="7" eb="9">
      <t>ノボリベツ</t>
    </rPh>
    <rPh sb="9" eb="10">
      <t>シ</t>
    </rPh>
    <phoneticPr fontId="27"/>
  </si>
  <si>
    <t>47.沖縄県</t>
    <rPh sb="3" eb="6">
      <t>オキナワケン</t>
    </rPh>
    <phoneticPr fontId="27"/>
  </si>
  <si>
    <t>047.北海道恵庭市</t>
    <rPh sb="4" eb="7">
      <t>ホッカイドウ</t>
    </rPh>
    <rPh sb="7" eb="8">
      <t>メグ</t>
    </rPh>
    <rPh sb="8" eb="9">
      <t>ニワ</t>
    </rPh>
    <rPh sb="9" eb="10">
      <t>シ</t>
    </rPh>
    <phoneticPr fontId="27"/>
  </si>
  <si>
    <t>048.北海道伊達市</t>
    <rPh sb="4" eb="7">
      <t>ホッカイドウ</t>
    </rPh>
    <rPh sb="7" eb="9">
      <t>ダテ</t>
    </rPh>
    <rPh sb="9" eb="10">
      <t>シ</t>
    </rPh>
    <phoneticPr fontId="27"/>
  </si>
  <si>
    <t>049.北海道札幌郡</t>
    <rPh sb="4" eb="7">
      <t>ホッカイドウ</t>
    </rPh>
    <rPh sb="7" eb="9">
      <t>サッポロ</t>
    </rPh>
    <rPh sb="9" eb="10">
      <t>グン</t>
    </rPh>
    <phoneticPr fontId="27"/>
  </si>
  <si>
    <t>050.北海道石狩郡</t>
    <rPh sb="4" eb="7">
      <t>ホッカイドウ</t>
    </rPh>
    <rPh sb="7" eb="9">
      <t>イシカリ</t>
    </rPh>
    <rPh sb="9" eb="10">
      <t>グン</t>
    </rPh>
    <phoneticPr fontId="27"/>
  </si>
  <si>
    <t>051.北海道厚田郡</t>
    <rPh sb="4" eb="7">
      <t>ホッカイドウ</t>
    </rPh>
    <rPh sb="7" eb="9">
      <t>アツタ</t>
    </rPh>
    <rPh sb="9" eb="10">
      <t>グン</t>
    </rPh>
    <phoneticPr fontId="27"/>
  </si>
  <si>
    <t>052.北海道浜益郡</t>
    <rPh sb="4" eb="7">
      <t>ホッカイドウ</t>
    </rPh>
    <rPh sb="7" eb="8">
      <t>ハマ</t>
    </rPh>
    <rPh sb="8" eb="9">
      <t>エキ</t>
    </rPh>
    <rPh sb="9" eb="10">
      <t>グン</t>
    </rPh>
    <phoneticPr fontId="27"/>
  </si>
  <si>
    <t>053.北海道松前郡</t>
    <rPh sb="4" eb="7">
      <t>ホッカイドウ</t>
    </rPh>
    <rPh sb="7" eb="9">
      <t>マツマエ</t>
    </rPh>
    <rPh sb="9" eb="10">
      <t>グン</t>
    </rPh>
    <phoneticPr fontId="27"/>
  </si>
  <si>
    <t>054.北海道上磯郡</t>
    <rPh sb="4" eb="7">
      <t>ホッカイドウ</t>
    </rPh>
    <rPh sb="7" eb="9">
      <t>カミイソ</t>
    </rPh>
    <rPh sb="9" eb="10">
      <t>グン</t>
    </rPh>
    <phoneticPr fontId="27"/>
  </si>
  <si>
    <t>055.北海道亀田郡</t>
    <rPh sb="4" eb="7">
      <t>ホッカイドウ</t>
    </rPh>
    <rPh sb="7" eb="9">
      <t>カメダ</t>
    </rPh>
    <rPh sb="9" eb="10">
      <t>グン</t>
    </rPh>
    <phoneticPr fontId="27"/>
  </si>
  <si>
    <t>056.北海道茅部郡</t>
    <rPh sb="4" eb="7">
      <t>ホッカイドウ</t>
    </rPh>
    <rPh sb="8" eb="9">
      <t>ベ</t>
    </rPh>
    <rPh sb="9" eb="10">
      <t>グン</t>
    </rPh>
    <phoneticPr fontId="27"/>
  </si>
  <si>
    <t>057.北海道山越郡</t>
    <rPh sb="4" eb="7">
      <t>ホッカイドウ</t>
    </rPh>
    <rPh sb="7" eb="9">
      <t>ヤマゴシ</t>
    </rPh>
    <rPh sb="9" eb="10">
      <t>グン</t>
    </rPh>
    <phoneticPr fontId="27"/>
  </si>
  <si>
    <t>058.北海道檜山郡</t>
    <rPh sb="4" eb="7">
      <t>ホッカイドウ</t>
    </rPh>
    <rPh sb="8" eb="9">
      <t>ヤマ</t>
    </rPh>
    <rPh sb="9" eb="10">
      <t>グン</t>
    </rPh>
    <phoneticPr fontId="27"/>
  </si>
  <si>
    <t>059.北海道爾志郡</t>
    <rPh sb="4" eb="7">
      <t>ホッカイドウ</t>
    </rPh>
    <rPh sb="7" eb="8">
      <t>ジ</t>
    </rPh>
    <rPh sb="8" eb="9">
      <t>シ</t>
    </rPh>
    <rPh sb="9" eb="10">
      <t>グン</t>
    </rPh>
    <phoneticPr fontId="27"/>
  </si>
  <si>
    <t>060.北海道久遠郡</t>
    <rPh sb="4" eb="7">
      <t>ホッカイドウ</t>
    </rPh>
    <rPh sb="7" eb="8">
      <t>ヒサ</t>
    </rPh>
    <rPh sb="8" eb="9">
      <t>エン</t>
    </rPh>
    <rPh sb="9" eb="10">
      <t>グン</t>
    </rPh>
    <phoneticPr fontId="27"/>
  </si>
  <si>
    <t>061.北海道奥尻郡</t>
    <rPh sb="4" eb="7">
      <t>ホッカイドウ</t>
    </rPh>
    <rPh sb="7" eb="9">
      <t>オクシリ</t>
    </rPh>
    <rPh sb="9" eb="10">
      <t>グン</t>
    </rPh>
    <phoneticPr fontId="27"/>
  </si>
  <si>
    <t>062.北海道瀬棚郡</t>
    <rPh sb="4" eb="7">
      <t>ホッカイドウ</t>
    </rPh>
    <rPh sb="7" eb="8">
      <t>セ</t>
    </rPh>
    <rPh sb="8" eb="9">
      <t>タナ</t>
    </rPh>
    <rPh sb="9" eb="10">
      <t>グン</t>
    </rPh>
    <phoneticPr fontId="27"/>
  </si>
  <si>
    <t>063.北海道島牧郡</t>
    <rPh sb="4" eb="7">
      <t>ホッカイドウ</t>
    </rPh>
    <rPh sb="7" eb="9">
      <t>シママキ</t>
    </rPh>
    <rPh sb="9" eb="10">
      <t>グン</t>
    </rPh>
    <phoneticPr fontId="27"/>
  </si>
  <si>
    <t>064.北海道寿都郡</t>
    <rPh sb="4" eb="7">
      <t>ホッカイドウ</t>
    </rPh>
    <rPh sb="7" eb="8">
      <t>コトブキ</t>
    </rPh>
    <rPh sb="8" eb="9">
      <t>ト</t>
    </rPh>
    <rPh sb="9" eb="10">
      <t>グン</t>
    </rPh>
    <phoneticPr fontId="27"/>
  </si>
  <si>
    <t>065.北海道磯谷郡</t>
    <rPh sb="4" eb="7">
      <t>ホッカイドウ</t>
    </rPh>
    <rPh sb="7" eb="8">
      <t>イソ</t>
    </rPh>
    <rPh sb="8" eb="9">
      <t>タニ</t>
    </rPh>
    <rPh sb="9" eb="10">
      <t>グン</t>
    </rPh>
    <phoneticPr fontId="27"/>
  </si>
  <si>
    <t>066.北海道虻田郡</t>
    <rPh sb="4" eb="7">
      <t>ホッカイドウ</t>
    </rPh>
    <rPh sb="7" eb="9">
      <t>アブタ</t>
    </rPh>
    <rPh sb="9" eb="10">
      <t>グン</t>
    </rPh>
    <phoneticPr fontId="27"/>
  </si>
  <si>
    <t>067.北海道岩内郡</t>
    <rPh sb="4" eb="7">
      <t>ホッカイドウ</t>
    </rPh>
    <rPh sb="7" eb="9">
      <t>イワウチ</t>
    </rPh>
    <rPh sb="9" eb="10">
      <t>グン</t>
    </rPh>
    <phoneticPr fontId="27"/>
  </si>
  <si>
    <t>068.北海道古宇郡</t>
    <rPh sb="4" eb="7">
      <t>ホッカイドウ</t>
    </rPh>
    <rPh sb="7" eb="8">
      <t>フル</t>
    </rPh>
    <rPh sb="8" eb="9">
      <t>ウ</t>
    </rPh>
    <rPh sb="9" eb="10">
      <t>グン</t>
    </rPh>
    <phoneticPr fontId="27"/>
  </si>
  <si>
    <t>069.北海道積丹郡</t>
    <rPh sb="4" eb="7">
      <t>ホッカイドウ</t>
    </rPh>
    <rPh sb="7" eb="8">
      <t>セキ</t>
    </rPh>
    <rPh sb="8" eb="9">
      <t>タン</t>
    </rPh>
    <rPh sb="9" eb="10">
      <t>グン</t>
    </rPh>
    <phoneticPr fontId="27"/>
  </si>
  <si>
    <t>070.北海道古平郡</t>
    <rPh sb="4" eb="7">
      <t>ホッカイドウ</t>
    </rPh>
    <rPh sb="7" eb="8">
      <t>フル</t>
    </rPh>
    <rPh sb="8" eb="9">
      <t>ヒラ</t>
    </rPh>
    <rPh sb="9" eb="10">
      <t>グン</t>
    </rPh>
    <phoneticPr fontId="27"/>
  </si>
  <si>
    <t>071.北海道余市郡</t>
    <rPh sb="4" eb="7">
      <t>ホッカイドウ</t>
    </rPh>
    <rPh sb="7" eb="9">
      <t>ヨイチ</t>
    </rPh>
    <rPh sb="9" eb="10">
      <t>グン</t>
    </rPh>
    <phoneticPr fontId="27"/>
  </si>
  <si>
    <t>072.北海道空知郡</t>
    <rPh sb="4" eb="7">
      <t>ホッカイドウ</t>
    </rPh>
    <rPh sb="7" eb="8">
      <t>ソラ</t>
    </rPh>
    <rPh sb="8" eb="9">
      <t>チ</t>
    </rPh>
    <rPh sb="9" eb="10">
      <t>グン</t>
    </rPh>
    <phoneticPr fontId="27"/>
  </si>
  <si>
    <t>073.北海道夕張郡</t>
    <rPh sb="4" eb="7">
      <t>ホッカイドウ</t>
    </rPh>
    <rPh sb="7" eb="9">
      <t>ユウバリ</t>
    </rPh>
    <rPh sb="9" eb="10">
      <t>グン</t>
    </rPh>
    <phoneticPr fontId="27"/>
  </si>
  <si>
    <t>074.北海道樺戸郡</t>
    <rPh sb="4" eb="7">
      <t>ホッカイドウ</t>
    </rPh>
    <rPh sb="7" eb="8">
      <t>カ</t>
    </rPh>
    <rPh sb="8" eb="9">
      <t>ト</t>
    </rPh>
    <rPh sb="9" eb="10">
      <t>グン</t>
    </rPh>
    <phoneticPr fontId="27"/>
  </si>
  <si>
    <t>075.北海道雨竜郡</t>
    <rPh sb="4" eb="7">
      <t>ホッカイドウ</t>
    </rPh>
    <rPh sb="7" eb="8">
      <t>アメ</t>
    </rPh>
    <rPh sb="8" eb="9">
      <t>タツ</t>
    </rPh>
    <rPh sb="9" eb="10">
      <t>グン</t>
    </rPh>
    <phoneticPr fontId="27"/>
  </si>
  <si>
    <t>076.北海道上川郡東神楽町</t>
    <rPh sb="4" eb="7">
      <t>ホッカイドウ</t>
    </rPh>
    <rPh sb="7" eb="9">
      <t>カミカワ</t>
    </rPh>
    <rPh sb="9" eb="10">
      <t>グン</t>
    </rPh>
    <rPh sb="10" eb="11">
      <t>ヒガシ</t>
    </rPh>
    <rPh sb="11" eb="13">
      <t>カグラ</t>
    </rPh>
    <rPh sb="13" eb="14">
      <t>チョウ</t>
    </rPh>
    <phoneticPr fontId="27"/>
  </si>
  <si>
    <t>077.北海道上川郡上川町</t>
    <rPh sb="4" eb="7">
      <t>ホッカイドウ</t>
    </rPh>
    <rPh sb="7" eb="9">
      <t>カミカワ</t>
    </rPh>
    <rPh sb="9" eb="10">
      <t>グン</t>
    </rPh>
    <rPh sb="10" eb="12">
      <t>カミカワ</t>
    </rPh>
    <rPh sb="12" eb="13">
      <t>チョウ</t>
    </rPh>
    <phoneticPr fontId="27"/>
  </si>
  <si>
    <t>078.北海道上川郡東川町</t>
    <rPh sb="4" eb="7">
      <t>ホッカイドウ</t>
    </rPh>
    <rPh sb="7" eb="9">
      <t>カミカワ</t>
    </rPh>
    <rPh sb="9" eb="10">
      <t>グン</t>
    </rPh>
    <rPh sb="10" eb="11">
      <t>ヒガシ</t>
    </rPh>
    <rPh sb="11" eb="12">
      <t>カワ</t>
    </rPh>
    <rPh sb="12" eb="13">
      <t>チョウ</t>
    </rPh>
    <phoneticPr fontId="27"/>
  </si>
  <si>
    <t>079.北海道上川郡美瑛町</t>
    <rPh sb="4" eb="7">
      <t>ホッカイドウ</t>
    </rPh>
    <rPh sb="7" eb="9">
      <t>カミカワ</t>
    </rPh>
    <rPh sb="9" eb="10">
      <t>グン</t>
    </rPh>
    <rPh sb="10" eb="11">
      <t>ビ</t>
    </rPh>
    <rPh sb="11" eb="12">
      <t>エイ</t>
    </rPh>
    <rPh sb="12" eb="13">
      <t>チョウ</t>
    </rPh>
    <phoneticPr fontId="27"/>
  </si>
  <si>
    <t>080.北海道勇払郡</t>
    <rPh sb="4" eb="7">
      <t>ホッカイドウ</t>
    </rPh>
    <rPh sb="7" eb="8">
      <t>ユウ</t>
    </rPh>
    <rPh sb="8" eb="9">
      <t>ハラ</t>
    </rPh>
    <rPh sb="9" eb="10">
      <t>グン</t>
    </rPh>
    <phoneticPr fontId="27"/>
  </si>
  <si>
    <t>081.北海道網走郡</t>
    <rPh sb="4" eb="7">
      <t>ホッカイドウ</t>
    </rPh>
    <rPh sb="7" eb="9">
      <t>アバシリ</t>
    </rPh>
    <rPh sb="9" eb="10">
      <t>グン</t>
    </rPh>
    <phoneticPr fontId="27"/>
  </si>
  <si>
    <t>082.北海道斜里郡</t>
    <rPh sb="4" eb="7">
      <t>ホッカイドウ</t>
    </rPh>
    <rPh sb="7" eb="9">
      <t>シャリ</t>
    </rPh>
    <rPh sb="9" eb="10">
      <t>グン</t>
    </rPh>
    <phoneticPr fontId="27"/>
  </si>
  <si>
    <t>083.北海道常呂郡</t>
    <rPh sb="4" eb="7">
      <t>ホッカイドウ</t>
    </rPh>
    <rPh sb="7" eb="8">
      <t>ツネ</t>
    </rPh>
    <rPh sb="8" eb="9">
      <t>ロ</t>
    </rPh>
    <rPh sb="9" eb="10">
      <t>グン</t>
    </rPh>
    <phoneticPr fontId="27"/>
  </si>
  <si>
    <t>084.北海道有珠郡</t>
    <rPh sb="4" eb="7">
      <t>ホッカイドウ</t>
    </rPh>
    <rPh sb="7" eb="8">
      <t>ユウ</t>
    </rPh>
    <rPh sb="8" eb="9">
      <t>タマ</t>
    </rPh>
    <rPh sb="9" eb="10">
      <t>グン</t>
    </rPh>
    <phoneticPr fontId="27"/>
  </si>
  <si>
    <t>085.北海道白老郡</t>
    <rPh sb="4" eb="7">
      <t>ホッカイドウ</t>
    </rPh>
    <rPh sb="7" eb="8">
      <t>シロ</t>
    </rPh>
    <rPh sb="8" eb="9">
      <t>ロウ</t>
    </rPh>
    <rPh sb="9" eb="10">
      <t>グン</t>
    </rPh>
    <phoneticPr fontId="27"/>
  </si>
  <si>
    <t>086.北海道その他</t>
    <rPh sb="4" eb="7">
      <t>ホッカイドウ</t>
    </rPh>
    <rPh sb="9" eb="10">
      <t>タ</t>
    </rPh>
    <phoneticPr fontId="27"/>
  </si>
  <si>
    <t>087.青森県三沢市</t>
    <rPh sb="4" eb="7">
      <t>アオモリケン</t>
    </rPh>
    <rPh sb="7" eb="10">
      <t>ミサワシ</t>
    </rPh>
    <phoneticPr fontId="27"/>
  </si>
  <si>
    <t>088.青森県十和田市</t>
    <rPh sb="4" eb="7">
      <t>アオモリケン</t>
    </rPh>
    <rPh sb="7" eb="10">
      <t>トワダ</t>
    </rPh>
    <rPh sb="10" eb="11">
      <t>シ</t>
    </rPh>
    <phoneticPr fontId="27"/>
  </si>
  <si>
    <t>089.青森県八戸市</t>
    <rPh sb="4" eb="7">
      <t>アオモリケン</t>
    </rPh>
    <rPh sb="7" eb="9">
      <t>ハチノヘ</t>
    </rPh>
    <rPh sb="9" eb="10">
      <t>シ</t>
    </rPh>
    <phoneticPr fontId="27"/>
  </si>
  <si>
    <t>090.青森県上北郡</t>
    <rPh sb="4" eb="7">
      <t>アオモリケン</t>
    </rPh>
    <rPh sb="7" eb="9">
      <t>カミキタ</t>
    </rPh>
    <rPh sb="9" eb="10">
      <t>グン</t>
    </rPh>
    <phoneticPr fontId="27"/>
  </si>
  <si>
    <t>091.青森県三戸郡</t>
    <rPh sb="4" eb="7">
      <t>アオモリケン</t>
    </rPh>
    <rPh sb="7" eb="9">
      <t>ミト</t>
    </rPh>
    <rPh sb="9" eb="10">
      <t>グン</t>
    </rPh>
    <phoneticPr fontId="27"/>
  </si>
  <si>
    <t>092.青森県その他</t>
    <rPh sb="4" eb="7">
      <t>アオモリケン</t>
    </rPh>
    <rPh sb="9" eb="10">
      <t>タ</t>
    </rPh>
    <phoneticPr fontId="27"/>
  </si>
  <si>
    <t>093.福島県福島市</t>
    <rPh sb="4" eb="6">
      <t>フクシマ</t>
    </rPh>
    <rPh sb="6" eb="7">
      <t>ケン</t>
    </rPh>
    <rPh sb="7" eb="10">
      <t>フクシマシ</t>
    </rPh>
    <phoneticPr fontId="27"/>
  </si>
  <si>
    <t>094.福島県二本松市</t>
    <rPh sb="4" eb="6">
      <t>フクシマ</t>
    </rPh>
    <rPh sb="6" eb="7">
      <t>ケン</t>
    </rPh>
    <rPh sb="7" eb="10">
      <t>ニホンマツ</t>
    </rPh>
    <rPh sb="10" eb="11">
      <t>シ</t>
    </rPh>
    <phoneticPr fontId="27"/>
  </si>
  <si>
    <t>095.福島県相馬市</t>
    <rPh sb="4" eb="6">
      <t>フクシマ</t>
    </rPh>
    <rPh sb="6" eb="7">
      <t>ケン</t>
    </rPh>
    <rPh sb="7" eb="9">
      <t>ソウマ</t>
    </rPh>
    <rPh sb="9" eb="10">
      <t>シ</t>
    </rPh>
    <phoneticPr fontId="27"/>
  </si>
  <si>
    <t>096.福島県原町市</t>
    <rPh sb="4" eb="6">
      <t>フクシマ</t>
    </rPh>
    <rPh sb="6" eb="7">
      <t>ケン</t>
    </rPh>
    <rPh sb="7" eb="9">
      <t>ハラマチ</t>
    </rPh>
    <rPh sb="9" eb="10">
      <t>シ</t>
    </rPh>
    <phoneticPr fontId="27"/>
  </si>
  <si>
    <t>097.福島県いわき市</t>
    <rPh sb="4" eb="6">
      <t>フクシマ</t>
    </rPh>
    <rPh sb="6" eb="7">
      <t>ケン</t>
    </rPh>
    <rPh sb="10" eb="11">
      <t>シ</t>
    </rPh>
    <phoneticPr fontId="27"/>
  </si>
  <si>
    <t>098.福島県伊達郡</t>
    <rPh sb="4" eb="6">
      <t>フクシマ</t>
    </rPh>
    <rPh sb="6" eb="7">
      <t>ケン</t>
    </rPh>
    <rPh sb="7" eb="10">
      <t>ダテグン</t>
    </rPh>
    <phoneticPr fontId="27"/>
  </si>
  <si>
    <t>099.福島県相馬郡</t>
    <rPh sb="4" eb="6">
      <t>フクシマ</t>
    </rPh>
    <rPh sb="6" eb="7">
      <t>ケン</t>
    </rPh>
    <rPh sb="7" eb="10">
      <t>ソウマグン</t>
    </rPh>
    <phoneticPr fontId="27"/>
  </si>
  <si>
    <t>100.福島県安達郡</t>
    <rPh sb="4" eb="6">
      <t>フクシマ</t>
    </rPh>
    <rPh sb="6" eb="7">
      <t>ケン</t>
    </rPh>
    <rPh sb="7" eb="9">
      <t>アダチ</t>
    </rPh>
    <rPh sb="9" eb="10">
      <t>グン</t>
    </rPh>
    <phoneticPr fontId="27"/>
  </si>
  <si>
    <t>101.福島県田村郡</t>
    <rPh sb="4" eb="6">
      <t>フクシマ</t>
    </rPh>
    <rPh sb="6" eb="7">
      <t>ケン</t>
    </rPh>
    <rPh sb="7" eb="9">
      <t>タムラ</t>
    </rPh>
    <rPh sb="9" eb="10">
      <t>グン</t>
    </rPh>
    <phoneticPr fontId="27"/>
  </si>
  <si>
    <t>102.福島県双葉郡</t>
    <rPh sb="4" eb="6">
      <t>フクシマ</t>
    </rPh>
    <rPh sb="6" eb="7">
      <t>ケン</t>
    </rPh>
    <rPh sb="7" eb="9">
      <t>フタバ</t>
    </rPh>
    <rPh sb="9" eb="10">
      <t>グン</t>
    </rPh>
    <phoneticPr fontId="27"/>
  </si>
  <si>
    <t>103.福島県石川郡</t>
    <rPh sb="4" eb="6">
      <t>フクシマ</t>
    </rPh>
    <rPh sb="6" eb="7">
      <t>ケン</t>
    </rPh>
    <rPh sb="7" eb="9">
      <t>イシカワ</t>
    </rPh>
    <rPh sb="9" eb="10">
      <t>グン</t>
    </rPh>
    <phoneticPr fontId="27"/>
  </si>
  <si>
    <t>104.福島県東白川郡</t>
    <rPh sb="4" eb="6">
      <t>フクシマ</t>
    </rPh>
    <rPh sb="6" eb="7">
      <t>ケン</t>
    </rPh>
    <rPh sb="7" eb="8">
      <t>ヒガシ</t>
    </rPh>
    <rPh sb="8" eb="10">
      <t>シラカワ</t>
    </rPh>
    <rPh sb="10" eb="11">
      <t>グン</t>
    </rPh>
    <phoneticPr fontId="27"/>
  </si>
  <si>
    <t>105.福島県その他</t>
    <rPh sb="4" eb="6">
      <t>フクシマ</t>
    </rPh>
    <rPh sb="6" eb="7">
      <t>ケン</t>
    </rPh>
    <rPh sb="9" eb="10">
      <t>タ</t>
    </rPh>
    <phoneticPr fontId="27"/>
  </si>
  <si>
    <t>106.富山県富山市</t>
    <rPh sb="4" eb="7">
      <t>トヤマケン</t>
    </rPh>
    <rPh sb="7" eb="10">
      <t>トヤマシ</t>
    </rPh>
    <phoneticPr fontId="27"/>
  </si>
  <si>
    <t>107.富山県高岡市</t>
    <rPh sb="4" eb="7">
      <t>トヤマケン</t>
    </rPh>
    <rPh sb="7" eb="9">
      <t>タカオカ</t>
    </rPh>
    <rPh sb="9" eb="10">
      <t>シ</t>
    </rPh>
    <phoneticPr fontId="27"/>
  </si>
  <si>
    <t>108.富山県氷見市</t>
    <rPh sb="4" eb="7">
      <t>トヤマケン</t>
    </rPh>
    <rPh sb="7" eb="9">
      <t>ヒミ</t>
    </rPh>
    <rPh sb="9" eb="10">
      <t>シ</t>
    </rPh>
    <phoneticPr fontId="27"/>
  </si>
  <si>
    <t>109.富山県小矢部市</t>
    <rPh sb="4" eb="7">
      <t>トヤマケン</t>
    </rPh>
    <rPh sb="7" eb="10">
      <t>オヤベ</t>
    </rPh>
    <rPh sb="10" eb="11">
      <t>シ</t>
    </rPh>
    <phoneticPr fontId="27"/>
  </si>
  <si>
    <t>110.富山県砺波市</t>
    <rPh sb="4" eb="7">
      <t>トヤマケン</t>
    </rPh>
    <rPh sb="7" eb="9">
      <t>トナミ</t>
    </rPh>
    <rPh sb="9" eb="10">
      <t>シ</t>
    </rPh>
    <phoneticPr fontId="27"/>
  </si>
  <si>
    <t>111.富山県新湊市</t>
    <rPh sb="4" eb="7">
      <t>トヤマケン</t>
    </rPh>
    <rPh sb="7" eb="9">
      <t>シンミナト</t>
    </rPh>
    <rPh sb="9" eb="10">
      <t>シ</t>
    </rPh>
    <phoneticPr fontId="27"/>
  </si>
  <si>
    <t>112.富山県中新川郡</t>
    <rPh sb="4" eb="7">
      <t>トヤマケン</t>
    </rPh>
    <rPh sb="7" eb="10">
      <t>ナカニイカワ</t>
    </rPh>
    <rPh sb="10" eb="11">
      <t>グン</t>
    </rPh>
    <phoneticPr fontId="27"/>
  </si>
  <si>
    <t>113.富山県上新川郡</t>
    <rPh sb="4" eb="7">
      <t>トヤマケン</t>
    </rPh>
    <rPh sb="7" eb="8">
      <t>カミ</t>
    </rPh>
    <rPh sb="8" eb="10">
      <t>シンカワ</t>
    </rPh>
    <rPh sb="10" eb="11">
      <t>グン</t>
    </rPh>
    <phoneticPr fontId="27"/>
  </si>
  <si>
    <t>114.富山県射水郡</t>
    <rPh sb="4" eb="7">
      <t>トヤマケン</t>
    </rPh>
    <rPh sb="7" eb="9">
      <t>イミズ</t>
    </rPh>
    <rPh sb="9" eb="10">
      <t>グン</t>
    </rPh>
    <phoneticPr fontId="27"/>
  </si>
  <si>
    <t>115.富山県婦負郡</t>
    <rPh sb="4" eb="7">
      <t>トヤマケン</t>
    </rPh>
    <rPh sb="7" eb="8">
      <t>フ</t>
    </rPh>
    <rPh sb="8" eb="9">
      <t>マ</t>
    </rPh>
    <rPh sb="9" eb="10">
      <t>グン</t>
    </rPh>
    <phoneticPr fontId="27"/>
  </si>
  <si>
    <t>116.富山県東礪波郡</t>
    <rPh sb="4" eb="7">
      <t>トヤマケン</t>
    </rPh>
    <rPh sb="7" eb="8">
      <t>ヒガシ</t>
    </rPh>
    <rPh sb="9" eb="10">
      <t>ハ</t>
    </rPh>
    <rPh sb="10" eb="11">
      <t>グン</t>
    </rPh>
    <phoneticPr fontId="27"/>
  </si>
  <si>
    <t>117.富山県西礪波郡</t>
    <rPh sb="4" eb="7">
      <t>トヤマケン</t>
    </rPh>
    <rPh sb="7" eb="8">
      <t>ニシ</t>
    </rPh>
    <rPh sb="9" eb="10">
      <t>ハ</t>
    </rPh>
    <rPh sb="10" eb="11">
      <t>グン</t>
    </rPh>
    <phoneticPr fontId="27"/>
  </si>
  <si>
    <t>118.富山県その他</t>
    <rPh sb="4" eb="7">
      <t>トヤマケン</t>
    </rPh>
    <rPh sb="9" eb="10">
      <t>タ</t>
    </rPh>
    <phoneticPr fontId="27"/>
  </si>
  <si>
    <t>119.石川県金沢市</t>
    <rPh sb="4" eb="6">
      <t>イシカワ</t>
    </rPh>
    <rPh sb="6" eb="7">
      <t>ケン</t>
    </rPh>
    <rPh sb="7" eb="10">
      <t>カナザワシ</t>
    </rPh>
    <phoneticPr fontId="27"/>
  </si>
  <si>
    <t>120.石川県小松市</t>
    <rPh sb="4" eb="6">
      <t>イシカワ</t>
    </rPh>
    <rPh sb="6" eb="7">
      <t>ケン</t>
    </rPh>
    <rPh sb="7" eb="9">
      <t>コマツ</t>
    </rPh>
    <rPh sb="9" eb="10">
      <t>シ</t>
    </rPh>
    <phoneticPr fontId="27"/>
  </si>
  <si>
    <t>121.石川県七尾市</t>
    <rPh sb="4" eb="6">
      <t>イシカワ</t>
    </rPh>
    <rPh sb="6" eb="7">
      <t>ケン</t>
    </rPh>
    <rPh sb="7" eb="9">
      <t>ナナオ</t>
    </rPh>
    <rPh sb="9" eb="10">
      <t>シ</t>
    </rPh>
    <phoneticPr fontId="27"/>
  </si>
  <si>
    <t>122.石川県羽昨市</t>
    <rPh sb="4" eb="6">
      <t>イシカワ</t>
    </rPh>
    <rPh sb="6" eb="7">
      <t>ケン</t>
    </rPh>
    <rPh sb="7" eb="8">
      <t>ハネ</t>
    </rPh>
    <rPh sb="8" eb="9">
      <t>サク</t>
    </rPh>
    <rPh sb="9" eb="10">
      <t>シ</t>
    </rPh>
    <phoneticPr fontId="27"/>
  </si>
  <si>
    <t>123.石川県松任市</t>
    <rPh sb="4" eb="6">
      <t>イシカワ</t>
    </rPh>
    <rPh sb="6" eb="7">
      <t>ケン</t>
    </rPh>
    <rPh sb="7" eb="9">
      <t>マツトウ</t>
    </rPh>
    <rPh sb="9" eb="10">
      <t>シ</t>
    </rPh>
    <phoneticPr fontId="27"/>
  </si>
  <si>
    <t>124.石川県加賀市</t>
    <rPh sb="4" eb="6">
      <t>イシカワ</t>
    </rPh>
    <rPh sb="6" eb="7">
      <t>ケン</t>
    </rPh>
    <rPh sb="7" eb="9">
      <t>カガ</t>
    </rPh>
    <rPh sb="9" eb="10">
      <t>シ</t>
    </rPh>
    <phoneticPr fontId="27"/>
  </si>
  <si>
    <t>125.石川県鹿島郡</t>
    <rPh sb="4" eb="6">
      <t>イシカワ</t>
    </rPh>
    <rPh sb="6" eb="7">
      <t>ケン</t>
    </rPh>
    <rPh sb="7" eb="9">
      <t>カシマ</t>
    </rPh>
    <rPh sb="9" eb="10">
      <t>グン</t>
    </rPh>
    <phoneticPr fontId="27"/>
  </si>
  <si>
    <t>126.石川県羽昨郡</t>
    <rPh sb="4" eb="6">
      <t>イシカワ</t>
    </rPh>
    <rPh sb="6" eb="7">
      <t>ケン</t>
    </rPh>
    <rPh sb="7" eb="8">
      <t>ハ</t>
    </rPh>
    <rPh sb="8" eb="9">
      <t>サク</t>
    </rPh>
    <rPh sb="9" eb="10">
      <t>グン</t>
    </rPh>
    <phoneticPr fontId="27"/>
  </si>
  <si>
    <t>127.石川県河北郡</t>
    <rPh sb="4" eb="6">
      <t>イシカワ</t>
    </rPh>
    <rPh sb="6" eb="7">
      <t>ケン</t>
    </rPh>
    <rPh sb="7" eb="9">
      <t>カワキタ</t>
    </rPh>
    <rPh sb="9" eb="10">
      <t>グン</t>
    </rPh>
    <phoneticPr fontId="27"/>
  </si>
  <si>
    <t>128.石川県能美郡</t>
    <rPh sb="4" eb="6">
      <t>イシカワ</t>
    </rPh>
    <rPh sb="6" eb="7">
      <t>ケン</t>
    </rPh>
    <rPh sb="7" eb="9">
      <t>ノウミ</t>
    </rPh>
    <rPh sb="9" eb="10">
      <t>グン</t>
    </rPh>
    <phoneticPr fontId="27"/>
  </si>
  <si>
    <t>129.石川県石川郡</t>
    <rPh sb="4" eb="6">
      <t>イシカワ</t>
    </rPh>
    <rPh sb="6" eb="7">
      <t>ケン</t>
    </rPh>
    <rPh sb="7" eb="9">
      <t>イシカワ</t>
    </rPh>
    <rPh sb="9" eb="10">
      <t>グン</t>
    </rPh>
    <phoneticPr fontId="27"/>
  </si>
  <si>
    <t>130.石川県江沼郡</t>
    <rPh sb="4" eb="6">
      <t>イシカワ</t>
    </rPh>
    <rPh sb="6" eb="7">
      <t>ケン</t>
    </rPh>
    <rPh sb="7" eb="9">
      <t>エヌマ</t>
    </rPh>
    <rPh sb="9" eb="10">
      <t>グン</t>
    </rPh>
    <phoneticPr fontId="27"/>
  </si>
  <si>
    <t>131.石川県その他</t>
    <rPh sb="4" eb="6">
      <t>イシカワ</t>
    </rPh>
    <rPh sb="6" eb="7">
      <t>ケン</t>
    </rPh>
    <rPh sb="9" eb="10">
      <t>タ</t>
    </rPh>
    <phoneticPr fontId="27"/>
  </si>
  <si>
    <t>132.鳥取県鳥取市</t>
    <rPh sb="4" eb="6">
      <t>トットリ</t>
    </rPh>
    <rPh sb="6" eb="7">
      <t>ケン</t>
    </rPh>
    <rPh sb="7" eb="10">
      <t>トットリシ</t>
    </rPh>
    <phoneticPr fontId="27"/>
  </si>
  <si>
    <t>133.鳥取県岩美郡</t>
    <rPh sb="4" eb="6">
      <t>トットリ</t>
    </rPh>
    <rPh sb="6" eb="7">
      <t>ケン</t>
    </rPh>
    <rPh sb="7" eb="9">
      <t>イワミ</t>
    </rPh>
    <rPh sb="9" eb="10">
      <t>グン</t>
    </rPh>
    <phoneticPr fontId="27"/>
  </si>
  <si>
    <t>134.鳥取県八頭郡</t>
    <rPh sb="4" eb="6">
      <t>トットリ</t>
    </rPh>
    <rPh sb="6" eb="7">
      <t>ケン</t>
    </rPh>
    <rPh sb="7" eb="8">
      <t>ハチ</t>
    </rPh>
    <rPh sb="8" eb="9">
      <t>トウ</t>
    </rPh>
    <rPh sb="9" eb="10">
      <t>グン</t>
    </rPh>
    <phoneticPr fontId="27"/>
  </si>
  <si>
    <t>135.鳥取県気高郡</t>
    <rPh sb="4" eb="6">
      <t>トットリ</t>
    </rPh>
    <rPh sb="6" eb="7">
      <t>ケン</t>
    </rPh>
    <rPh sb="7" eb="8">
      <t>ケ</t>
    </rPh>
    <rPh sb="8" eb="9">
      <t>ダカ</t>
    </rPh>
    <rPh sb="9" eb="10">
      <t>グン</t>
    </rPh>
    <phoneticPr fontId="27"/>
  </si>
  <si>
    <t>136.鳥取県その他</t>
    <rPh sb="4" eb="6">
      <t>トットリ</t>
    </rPh>
    <rPh sb="6" eb="7">
      <t>ケン</t>
    </rPh>
    <rPh sb="9" eb="10">
      <t>タ</t>
    </rPh>
    <phoneticPr fontId="27"/>
  </si>
  <si>
    <t>137.徳島県徳島市</t>
    <rPh sb="4" eb="6">
      <t>トクシマ</t>
    </rPh>
    <rPh sb="6" eb="7">
      <t>ケン</t>
    </rPh>
    <rPh sb="7" eb="10">
      <t>トクシマシ</t>
    </rPh>
    <phoneticPr fontId="27"/>
  </si>
  <si>
    <t>138.徳島県鳴門市</t>
    <rPh sb="4" eb="6">
      <t>トクシマ</t>
    </rPh>
    <rPh sb="6" eb="7">
      <t>ケン</t>
    </rPh>
    <rPh sb="7" eb="9">
      <t>ナルト</t>
    </rPh>
    <rPh sb="9" eb="10">
      <t>シ</t>
    </rPh>
    <phoneticPr fontId="27"/>
  </si>
  <si>
    <t>139.徳島県小松島市</t>
    <rPh sb="4" eb="6">
      <t>トクシマ</t>
    </rPh>
    <rPh sb="6" eb="7">
      <t>ケン</t>
    </rPh>
    <rPh sb="7" eb="10">
      <t>コマツシマ</t>
    </rPh>
    <rPh sb="10" eb="11">
      <t>シ</t>
    </rPh>
    <phoneticPr fontId="27"/>
  </si>
  <si>
    <t>140.徳島県阿南市</t>
    <rPh sb="4" eb="6">
      <t>トクシマ</t>
    </rPh>
    <rPh sb="6" eb="7">
      <t>ケン</t>
    </rPh>
    <rPh sb="7" eb="9">
      <t>アナン</t>
    </rPh>
    <rPh sb="9" eb="10">
      <t>シ</t>
    </rPh>
    <phoneticPr fontId="27"/>
  </si>
  <si>
    <t>141.徳島県板野郡</t>
    <rPh sb="4" eb="6">
      <t>トクシマ</t>
    </rPh>
    <rPh sb="6" eb="7">
      <t>ケン</t>
    </rPh>
    <rPh sb="7" eb="9">
      <t>イタノ</t>
    </rPh>
    <rPh sb="9" eb="10">
      <t>グン</t>
    </rPh>
    <phoneticPr fontId="27"/>
  </si>
  <si>
    <t>142.徳島県阿波郡</t>
    <rPh sb="4" eb="6">
      <t>トクシマ</t>
    </rPh>
    <rPh sb="6" eb="7">
      <t>ケン</t>
    </rPh>
    <rPh sb="7" eb="9">
      <t>アワ</t>
    </rPh>
    <rPh sb="9" eb="10">
      <t>グン</t>
    </rPh>
    <phoneticPr fontId="27"/>
  </si>
  <si>
    <t>143.徳島県麻植郡</t>
    <rPh sb="4" eb="6">
      <t>トクシマ</t>
    </rPh>
    <rPh sb="6" eb="7">
      <t>ケン</t>
    </rPh>
    <rPh sb="7" eb="8">
      <t>アサ</t>
    </rPh>
    <rPh sb="8" eb="9">
      <t>ショク</t>
    </rPh>
    <rPh sb="9" eb="10">
      <t>グン</t>
    </rPh>
    <phoneticPr fontId="27"/>
  </si>
  <si>
    <t>144.徳島県名西郡</t>
    <rPh sb="4" eb="6">
      <t>トクシマ</t>
    </rPh>
    <rPh sb="6" eb="7">
      <t>ケン</t>
    </rPh>
    <rPh sb="7" eb="8">
      <t>ナ</t>
    </rPh>
    <rPh sb="8" eb="9">
      <t>ニシ</t>
    </rPh>
    <rPh sb="9" eb="10">
      <t>グン</t>
    </rPh>
    <phoneticPr fontId="27"/>
  </si>
  <si>
    <t>145.徳島県名東郡</t>
    <rPh sb="4" eb="6">
      <t>トクシマ</t>
    </rPh>
    <rPh sb="6" eb="7">
      <t>ケン</t>
    </rPh>
    <rPh sb="7" eb="8">
      <t>ナ</t>
    </rPh>
    <rPh sb="8" eb="9">
      <t>ヒガシ</t>
    </rPh>
    <rPh sb="9" eb="10">
      <t>グン</t>
    </rPh>
    <phoneticPr fontId="27"/>
  </si>
  <si>
    <t>146.徳島県那賀郡</t>
    <rPh sb="4" eb="6">
      <t>トクシマ</t>
    </rPh>
    <rPh sb="6" eb="7">
      <t>ケン</t>
    </rPh>
    <rPh sb="7" eb="9">
      <t>ナガ</t>
    </rPh>
    <rPh sb="9" eb="10">
      <t>グン</t>
    </rPh>
    <phoneticPr fontId="27"/>
  </si>
  <si>
    <t>147.徳島県勝浦郡</t>
    <rPh sb="4" eb="6">
      <t>トクシマ</t>
    </rPh>
    <rPh sb="6" eb="7">
      <t>ケン</t>
    </rPh>
    <rPh sb="7" eb="9">
      <t>カツウラ</t>
    </rPh>
    <rPh sb="9" eb="10">
      <t>グン</t>
    </rPh>
    <phoneticPr fontId="27"/>
  </si>
  <si>
    <t>148.徳島県海部郡</t>
    <rPh sb="4" eb="6">
      <t>トクシマ</t>
    </rPh>
    <rPh sb="6" eb="7">
      <t>ケン</t>
    </rPh>
    <rPh sb="7" eb="9">
      <t>カイフ</t>
    </rPh>
    <rPh sb="9" eb="10">
      <t>グン</t>
    </rPh>
    <phoneticPr fontId="27"/>
  </si>
  <si>
    <t>149.徳島県その他</t>
    <rPh sb="4" eb="6">
      <t>トクシマ</t>
    </rPh>
    <rPh sb="6" eb="7">
      <t>ケン</t>
    </rPh>
    <rPh sb="9" eb="10">
      <t>タ</t>
    </rPh>
    <phoneticPr fontId="27"/>
  </si>
  <si>
    <t>150.香川県大川郡</t>
    <rPh sb="4" eb="7">
      <t>カガワケン</t>
    </rPh>
    <rPh sb="7" eb="10">
      <t>オオカワグン</t>
    </rPh>
    <phoneticPr fontId="27"/>
  </si>
  <si>
    <t>151.香川県木田郡</t>
    <rPh sb="4" eb="7">
      <t>カガワケン</t>
    </rPh>
    <rPh sb="7" eb="9">
      <t>キタ</t>
    </rPh>
    <rPh sb="9" eb="10">
      <t>グン</t>
    </rPh>
    <phoneticPr fontId="27"/>
  </si>
  <si>
    <t>152.香川県その他</t>
    <rPh sb="4" eb="7">
      <t>カガワケン</t>
    </rPh>
    <rPh sb="9" eb="10">
      <t>タ</t>
    </rPh>
    <phoneticPr fontId="27"/>
  </si>
  <si>
    <t>153.熊本県熊本市</t>
    <rPh sb="4" eb="7">
      <t>クマモトケン</t>
    </rPh>
    <rPh sb="7" eb="10">
      <t>クマモトシ</t>
    </rPh>
    <phoneticPr fontId="27"/>
  </si>
  <si>
    <t>154.熊本県菊池市</t>
    <rPh sb="4" eb="7">
      <t>クマモトケン</t>
    </rPh>
    <rPh sb="7" eb="9">
      <t>キクチ</t>
    </rPh>
    <rPh sb="9" eb="10">
      <t>シ</t>
    </rPh>
    <phoneticPr fontId="27"/>
  </si>
  <si>
    <t>155.熊本県人吉市</t>
    <rPh sb="4" eb="7">
      <t>クマモトケン</t>
    </rPh>
    <rPh sb="7" eb="9">
      <t>ヒトヨシ</t>
    </rPh>
    <rPh sb="9" eb="10">
      <t>シ</t>
    </rPh>
    <phoneticPr fontId="27"/>
  </si>
  <si>
    <t>156.熊本県阿蘇郡</t>
    <rPh sb="4" eb="7">
      <t>クマモトケン</t>
    </rPh>
    <rPh sb="7" eb="10">
      <t>アソグン</t>
    </rPh>
    <phoneticPr fontId="27"/>
  </si>
  <si>
    <t>157.熊本県菊池郡</t>
    <rPh sb="4" eb="7">
      <t>クマモトケン</t>
    </rPh>
    <rPh sb="7" eb="10">
      <t>キクチグン</t>
    </rPh>
    <phoneticPr fontId="27"/>
  </si>
  <si>
    <t>158.熊本県上益城郡</t>
    <rPh sb="4" eb="7">
      <t>クマモトケン</t>
    </rPh>
    <rPh sb="7" eb="8">
      <t>カミ</t>
    </rPh>
    <rPh sb="8" eb="9">
      <t>マス</t>
    </rPh>
    <rPh sb="9" eb="10">
      <t>ジョウ</t>
    </rPh>
    <rPh sb="10" eb="11">
      <t>グン</t>
    </rPh>
    <phoneticPr fontId="27"/>
  </si>
  <si>
    <t>159.熊本県下益城郡</t>
    <rPh sb="4" eb="7">
      <t>クマモトケン</t>
    </rPh>
    <rPh sb="7" eb="8">
      <t>シタ</t>
    </rPh>
    <rPh sb="8" eb="9">
      <t>マス</t>
    </rPh>
    <rPh sb="9" eb="10">
      <t>ジョウ</t>
    </rPh>
    <rPh sb="10" eb="11">
      <t>グン</t>
    </rPh>
    <phoneticPr fontId="27"/>
  </si>
  <si>
    <t>160.熊本県八代郡</t>
    <rPh sb="4" eb="7">
      <t>クマモトケン</t>
    </rPh>
    <rPh sb="7" eb="9">
      <t>ヤシロ</t>
    </rPh>
    <rPh sb="9" eb="10">
      <t>グン</t>
    </rPh>
    <phoneticPr fontId="27"/>
  </si>
  <si>
    <t>161.熊本県球磨郡</t>
    <rPh sb="4" eb="7">
      <t>クマモトケン</t>
    </rPh>
    <rPh sb="7" eb="9">
      <t>クマ</t>
    </rPh>
    <rPh sb="9" eb="10">
      <t>グン</t>
    </rPh>
    <phoneticPr fontId="27"/>
  </si>
  <si>
    <t>162.熊本県その他</t>
    <rPh sb="4" eb="7">
      <t>クマモトケン</t>
    </rPh>
    <rPh sb="9" eb="10">
      <t>タ</t>
    </rPh>
    <phoneticPr fontId="27"/>
  </si>
  <si>
    <t>163.大分県大分市</t>
    <rPh sb="4" eb="7">
      <t>オオイタケン</t>
    </rPh>
    <rPh sb="7" eb="10">
      <t>オオイタシ</t>
    </rPh>
    <phoneticPr fontId="27"/>
  </si>
  <si>
    <t>164.大分県別府市</t>
    <rPh sb="4" eb="7">
      <t>オオイタケン</t>
    </rPh>
    <rPh sb="7" eb="9">
      <t>ベップ</t>
    </rPh>
    <rPh sb="9" eb="10">
      <t>シ</t>
    </rPh>
    <phoneticPr fontId="27"/>
  </si>
  <si>
    <t>165.大分県臼杵市</t>
    <rPh sb="4" eb="7">
      <t>オオイタケン</t>
    </rPh>
    <rPh sb="7" eb="9">
      <t>ウスキ</t>
    </rPh>
    <rPh sb="9" eb="10">
      <t>シ</t>
    </rPh>
    <phoneticPr fontId="27"/>
  </si>
  <si>
    <t>166.大分県津久見市</t>
    <rPh sb="4" eb="7">
      <t>オオイタケン</t>
    </rPh>
    <rPh sb="7" eb="10">
      <t>ツクミ</t>
    </rPh>
    <rPh sb="10" eb="11">
      <t>シ</t>
    </rPh>
    <phoneticPr fontId="27"/>
  </si>
  <si>
    <t>167.大分県佐伯市</t>
    <rPh sb="4" eb="7">
      <t>オオイタケン</t>
    </rPh>
    <rPh sb="7" eb="9">
      <t>サイキ</t>
    </rPh>
    <rPh sb="9" eb="10">
      <t>シ</t>
    </rPh>
    <phoneticPr fontId="27"/>
  </si>
  <si>
    <t>168.大分県竹田市</t>
    <rPh sb="4" eb="7">
      <t>オオイタケン</t>
    </rPh>
    <rPh sb="7" eb="9">
      <t>タケタ</t>
    </rPh>
    <rPh sb="9" eb="10">
      <t>シ</t>
    </rPh>
    <phoneticPr fontId="27"/>
  </si>
  <si>
    <t>169.大分県日田郡</t>
    <rPh sb="4" eb="7">
      <t>オオイタケン</t>
    </rPh>
    <rPh sb="7" eb="9">
      <t>ヒダ</t>
    </rPh>
    <rPh sb="9" eb="10">
      <t>グン</t>
    </rPh>
    <phoneticPr fontId="27"/>
  </si>
  <si>
    <t>170.大分県玖珠郡</t>
    <rPh sb="4" eb="7">
      <t>オオイタケン</t>
    </rPh>
    <rPh sb="7" eb="8">
      <t>ク</t>
    </rPh>
    <rPh sb="8" eb="9">
      <t>タマ</t>
    </rPh>
    <rPh sb="9" eb="10">
      <t>グン</t>
    </rPh>
    <phoneticPr fontId="27"/>
  </si>
  <si>
    <t>171.大分県大分郡</t>
    <rPh sb="4" eb="7">
      <t>オオイタケン</t>
    </rPh>
    <rPh sb="7" eb="9">
      <t>オオイタ</t>
    </rPh>
    <rPh sb="9" eb="10">
      <t>グン</t>
    </rPh>
    <phoneticPr fontId="27"/>
  </si>
  <si>
    <t>172.大分県直入郡</t>
    <rPh sb="4" eb="7">
      <t>オオイタケン</t>
    </rPh>
    <rPh sb="7" eb="8">
      <t>ジカ</t>
    </rPh>
    <rPh sb="8" eb="9">
      <t>イ</t>
    </rPh>
    <rPh sb="9" eb="10">
      <t>グン</t>
    </rPh>
    <phoneticPr fontId="27"/>
  </si>
  <si>
    <t>173.大分県大野郡</t>
    <rPh sb="4" eb="7">
      <t>オオイタケン</t>
    </rPh>
    <rPh sb="7" eb="9">
      <t>オオノ</t>
    </rPh>
    <rPh sb="9" eb="10">
      <t>グン</t>
    </rPh>
    <phoneticPr fontId="27"/>
  </si>
  <si>
    <t>174.大分県北海部郡</t>
    <rPh sb="4" eb="7">
      <t>オオイタケン</t>
    </rPh>
    <rPh sb="7" eb="8">
      <t>キタ</t>
    </rPh>
    <rPh sb="8" eb="10">
      <t>カイフ</t>
    </rPh>
    <rPh sb="10" eb="11">
      <t>グン</t>
    </rPh>
    <phoneticPr fontId="27"/>
  </si>
  <si>
    <t>175.大分県南海部郡</t>
    <rPh sb="4" eb="7">
      <t>オオイタケン</t>
    </rPh>
    <rPh sb="7" eb="8">
      <t>ミナミ</t>
    </rPh>
    <rPh sb="8" eb="10">
      <t>カイフ</t>
    </rPh>
    <rPh sb="10" eb="11">
      <t>グン</t>
    </rPh>
    <phoneticPr fontId="27"/>
  </si>
  <si>
    <t>176.大分県その他</t>
    <rPh sb="4" eb="7">
      <t>オオイタケン</t>
    </rPh>
    <rPh sb="9" eb="10">
      <t>タ</t>
    </rPh>
    <phoneticPr fontId="27"/>
  </si>
  <si>
    <t>177.鹿児島県名瀬市</t>
    <rPh sb="4" eb="8">
      <t>カゴシマケン</t>
    </rPh>
    <rPh sb="8" eb="9">
      <t>ナ</t>
    </rPh>
    <rPh sb="9" eb="10">
      <t>セ</t>
    </rPh>
    <rPh sb="10" eb="11">
      <t>シ</t>
    </rPh>
    <phoneticPr fontId="27"/>
  </si>
  <si>
    <t>178.鹿児島県大島郡</t>
    <rPh sb="4" eb="8">
      <t>カゴシマケン</t>
    </rPh>
    <rPh sb="8" eb="11">
      <t>オオシマグン</t>
    </rPh>
    <phoneticPr fontId="27"/>
  </si>
  <si>
    <t>179.鹿児島県その他</t>
    <rPh sb="4" eb="8">
      <t>カゴシマケン</t>
    </rPh>
    <rPh sb="10" eb="11">
      <t>タ</t>
    </rPh>
    <phoneticPr fontId="27"/>
  </si>
  <si>
    <t xml:space="preserve">180.  </t>
    <phoneticPr fontId="27"/>
  </si>
  <si>
    <t xml:space="preserve"> </t>
    <phoneticPr fontId="27"/>
  </si>
  <si>
    <t>詳細地域</t>
    <rPh sb="0" eb="2">
      <t>ショウサイ</t>
    </rPh>
    <rPh sb="2" eb="4">
      <t>チイキ</t>
    </rPh>
    <phoneticPr fontId="27"/>
  </si>
  <si>
    <t>層</t>
    <rPh sb="0" eb="1">
      <t>ソウ</t>
    </rPh>
    <phoneticPr fontId="27"/>
  </si>
  <si>
    <t>層厚(ｍ)</t>
    <rPh sb="0" eb="1">
      <t>ソウ</t>
    </rPh>
    <rPh sb="1" eb="2">
      <t>アツ</t>
    </rPh>
    <phoneticPr fontId="27"/>
  </si>
  <si>
    <t>土質</t>
    <rPh sb="0" eb="2">
      <t>ドシツ</t>
    </rPh>
    <phoneticPr fontId="27"/>
  </si>
  <si>
    <t>平均Ｎ値</t>
    <rPh sb="0" eb="2">
      <t>ヘイキン</t>
    </rPh>
    <rPh sb="3" eb="4">
      <t>チ</t>
    </rPh>
    <phoneticPr fontId="27"/>
  </si>
  <si>
    <t>沖積層</t>
  </si>
  <si>
    <t>粘性土</t>
  </si>
  <si>
    <t>砂質土</t>
  </si>
  <si>
    <t>洪積層</t>
  </si>
  <si>
    <t>　</t>
  </si>
  <si>
    <t>基盤</t>
    <rPh sb="0" eb="2">
      <t>キバン</t>
    </rPh>
    <phoneticPr fontId="27"/>
  </si>
  <si>
    <t>土 質 条 件</t>
    <rPh sb="0" eb="1">
      <t>ド</t>
    </rPh>
    <rPh sb="2" eb="3">
      <t>シツ</t>
    </rPh>
    <rPh sb="4" eb="5">
      <t>ジョウ</t>
    </rPh>
    <rPh sb="6" eb="7">
      <t>ケン</t>
    </rPh>
    <phoneticPr fontId="27"/>
  </si>
  <si>
    <t>○入力条件</t>
    <rPh sb="1" eb="3">
      <t>ニュウリョク</t>
    </rPh>
    <rPh sb="3" eb="5">
      <t>ジョウケン</t>
    </rPh>
    <phoneticPr fontId="1"/>
  </si>
  <si>
    <t>：必要時入力項目 … 該当地域の場合は入力して下さい</t>
    <rPh sb="1" eb="4">
      <t>ヒツヨウジ</t>
    </rPh>
    <rPh sb="4" eb="6">
      <t>ニュウリョク</t>
    </rPh>
    <rPh sb="6" eb="8">
      <t>コウモク</t>
    </rPh>
    <rPh sb="11" eb="15">
      <t>ガイトウチイキ</t>
    </rPh>
    <rPh sb="16" eb="18">
      <t>バアイ</t>
    </rPh>
    <rPh sb="19" eb="21">
      <t>ニュウリョク</t>
    </rPh>
    <rPh sb="23" eb="24">
      <t>クダ</t>
    </rPh>
    <phoneticPr fontId="1"/>
  </si>
  <si>
    <t>：入力必須項目 … 一番下部の基盤の入力漏れにご注意下さい</t>
    <rPh sb="1" eb="3">
      <t>ニュウリョク</t>
    </rPh>
    <rPh sb="3" eb="5">
      <t>ヒッス</t>
    </rPh>
    <rPh sb="5" eb="7">
      <t>コウモク</t>
    </rPh>
    <rPh sb="10" eb="14">
      <t>イチバンカブ</t>
    </rPh>
    <rPh sb="15" eb="17">
      <t>キバン</t>
    </rPh>
    <rPh sb="18" eb="20">
      <t>ニュウリョク</t>
    </rPh>
    <rPh sb="20" eb="21">
      <t>モ</t>
    </rPh>
    <rPh sb="24" eb="26">
      <t>チュウイ</t>
    </rPh>
    <rPh sb="26" eb="27">
      <t>クダ</t>
    </rPh>
    <phoneticPr fontId="1"/>
  </si>
  <si>
    <t>：入力不要項目 … 自動計算にて算出しますが、数値が異なる場合には入力下さい</t>
    <rPh sb="1" eb="3">
      <t>ニュウリョク</t>
    </rPh>
    <rPh sb="3" eb="5">
      <t>フヨウ</t>
    </rPh>
    <rPh sb="5" eb="7">
      <t>コウモク</t>
    </rPh>
    <rPh sb="10" eb="14">
      <t>ジドウケイサン</t>
    </rPh>
    <rPh sb="16" eb="18">
      <t>サンシュツ</t>
    </rPh>
    <rPh sb="23" eb="25">
      <t>スウチ</t>
    </rPh>
    <rPh sb="26" eb="27">
      <t>コト</t>
    </rPh>
    <rPh sb="29" eb="31">
      <t>バアイ</t>
    </rPh>
    <rPh sb="33" eb="35">
      <t>ニュウリョク</t>
    </rPh>
    <rPh sb="35" eb="36">
      <t>クダ</t>
    </rPh>
    <phoneticPr fontId="1"/>
  </si>
  <si>
    <t>Vs</t>
    <phoneticPr fontId="1"/>
  </si>
  <si>
    <t>柱状図番号①</t>
    <rPh sb="0" eb="3">
      <t>チュウジョウズ</t>
    </rPh>
    <rPh sb="3" eb="5">
      <t>バンゴウ</t>
    </rPh>
    <phoneticPr fontId="1"/>
  </si>
  <si>
    <t>柱状図番号②</t>
    <rPh sb="0" eb="3">
      <t>チュウジョウズ</t>
    </rPh>
    <rPh sb="3" eb="5">
      <t>バンゴウ</t>
    </rPh>
    <phoneticPr fontId="1"/>
  </si>
  <si>
    <t>柱状図番号③</t>
    <rPh sb="0" eb="3">
      <t>チュウジョウズ</t>
    </rPh>
    <rPh sb="3" eb="5">
      <t>バンゴウ</t>
    </rPh>
    <phoneticPr fontId="1"/>
  </si>
  <si>
    <t>柱状図番号④</t>
    <rPh sb="0" eb="3">
      <t>チュウジョウズ</t>
    </rPh>
    <rPh sb="3" eb="5">
      <t>バンゴウ</t>
    </rPh>
    <phoneticPr fontId="1"/>
  </si>
  <si>
    <t>柱状図番号⑤</t>
    <rPh sb="0" eb="3">
      <t>チュウジョウズ</t>
    </rPh>
    <rPh sb="3" eb="5">
      <t>バンゴウ</t>
    </rPh>
    <phoneticPr fontId="1"/>
  </si>
  <si>
    <t>柱状図番号を記入</t>
    <rPh sb="0" eb="3">
      <t>チュウジョウズ</t>
    </rPh>
    <rPh sb="3" eb="5">
      <t>バンゴウ</t>
    </rPh>
    <rPh sb="6" eb="8">
      <t>キニュウ</t>
    </rPh>
    <phoneticPr fontId="1"/>
  </si>
  <si>
    <t>※不足する場合はコピーしてお使い下さい。</t>
    <rPh sb="1" eb="3">
      <t>フソク</t>
    </rPh>
    <rPh sb="5" eb="7">
      <t>バアイ</t>
    </rPh>
    <rPh sb="14" eb="15">
      <t>ツカ</t>
    </rPh>
    <rPh sb="16" eb="17">
      <t>クダ</t>
    </rPh>
    <phoneticPr fontId="1"/>
  </si>
  <si>
    <t>…最低でも１ヶ所は記入</t>
    <rPh sb="1" eb="3">
      <t>サイテイ</t>
    </rPh>
    <rPh sb="7" eb="8">
      <t>ショ</t>
    </rPh>
    <rPh sb="9" eb="11">
      <t>キニュウ</t>
    </rPh>
    <phoneticPr fontId="1"/>
  </si>
  <si>
    <t>最大（</t>
    <rPh sb="0" eb="1">
      <t>モット</t>
    </rPh>
    <rPh sb="1" eb="2">
      <t>ダイ</t>
    </rPh>
    <phoneticPr fontId="1"/>
  </si>
  <si>
    <t>最小（</t>
    <rPh sb="0" eb="1">
      <t>モット</t>
    </rPh>
    <rPh sb="1" eb="2">
      <t>ショウ</t>
    </rPh>
    <phoneticPr fontId="1"/>
  </si>
  <si>
    <r>
      <rPr>
        <b/>
        <sz val="11"/>
        <rFont val="ＭＳ Ｐゴシック"/>
        <family val="3"/>
        <charset val="128"/>
        <scheme val="minor"/>
      </rPr>
      <t>土被り　　</t>
    </r>
    <r>
      <rPr>
        <sz val="11"/>
        <rFont val="ＭＳ Ｐゴシック"/>
        <family val="3"/>
        <charset val="128"/>
        <scheme val="minor"/>
      </rPr>
      <t>（最大）</t>
    </r>
    <rPh sb="0" eb="2">
      <t>ドカブ</t>
    </rPh>
    <rPh sb="6" eb="7">
      <t>モット</t>
    </rPh>
    <rPh sb="7" eb="8">
      <t>ダイ</t>
    </rPh>
    <phoneticPr fontId="1"/>
  </si>
  <si>
    <t>　　　　　　 （最小）</t>
    <rPh sb="8" eb="9">
      <t>モット</t>
    </rPh>
    <rPh sb="9" eb="10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</si>
</sst>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0_ "/>
    <numFmt numFmtId="178" formatCode="0.000_ "/>
    <numFmt numFmtId="179" formatCode="0.000_);[Red]\(0.000\)"/>
    <numFmt numFmtId="180" formatCode="yyyy&quot;年&quot;m&quot;月&quot;d&quot;日&quot;;@"/>
    <numFmt numFmtId="181" formatCode="00"/>
    <numFmt numFmtId="182" formatCode="0_);[Red]\(0\)"/>
    <numFmt numFmtId="183" formatCode="#,##0_);\(#,##0\)"/>
    <numFmt numFmtId="184" formatCode="0.0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vertAlign val="superscript"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48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b/>
      <sz val="20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2" fillId="0" borderId="0"/>
    <xf numFmtId="0" fontId="21" fillId="0" borderId="0" applyNumberForma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2" xfId="0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11" fillId="0" borderId="0" xfId="0" applyFont="1">
      <alignment vertical="center"/>
    </xf>
    <xf numFmtId="0" fontId="9" fillId="2" borderId="9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3" fillId="0" borderId="0" xfId="2" applyFont="1" applyAlignment="1">
      <alignment vertical="center" shrinkToFit="1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 textRotation="255"/>
    </xf>
    <xf numFmtId="0" fontId="9" fillId="0" borderId="7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 applyAlignment="1">
      <alignment horizontal="left" vertical="center" wrapText="1" indent="1" shrinkToFit="1"/>
    </xf>
    <xf numFmtId="0" fontId="9" fillId="0" borderId="7" xfId="0" applyFont="1" applyBorder="1" applyAlignment="1">
      <alignment horizontal="right" vertical="center" wrapText="1" shrinkToFit="1"/>
    </xf>
    <xf numFmtId="0" fontId="15" fillId="0" borderId="17" xfId="0" applyFont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left" vertical="center" indent="3"/>
    </xf>
    <xf numFmtId="11" fontId="9" fillId="5" borderId="10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 indent="3"/>
    </xf>
    <xf numFmtId="0" fontId="9" fillId="5" borderId="10" xfId="0" applyFont="1" applyFill="1" applyBorder="1" applyAlignment="1">
      <alignment horizontal="right" vertical="center" indent="1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>
      <alignment horizontal="right" vertical="center" indent="1"/>
    </xf>
    <xf numFmtId="0" fontId="9" fillId="5" borderId="10" xfId="0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center" vertical="center" shrinkToFit="1"/>
    </xf>
    <xf numFmtId="0" fontId="9" fillId="5" borderId="7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left" vertical="center"/>
    </xf>
    <xf numFmtId="0" fontId="9" fillId="0" borderId="11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0" fontId="5" fillId="0" borderId="19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indent="3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indent="3"/>
    </xf>
    <xf numFmtId="0" fontId="15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5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vertical="center" shrinkToFit="1"/>
    </xf>
    <xf numFmtId="0" fontId="9" fillId="0" borderId="21" xfId="0" applyFont="1" applyBorder="1">
      <alignment vertical="center"/>
    </xf>
    <xf numFmtId="0" fontId="9" fillId="0" borderId="22" xfId="0" applyFont="1" applyBorder="1" applyAlignment="1">
      <alignment horizontal="left" vertical="center" indent="1"/>
    </xf>
    <xf numFmtId="0" fontId="9" fillId="0" borderId="22" xfId="0" applyFont="1" applyBorder="1" applyAlignment="1">
      <alignment horizontal="right" vertical="center"/>
    </xf>
    <xf numFmtId="0" fontId="9" fillId="0" borderId="22" xfId="0" applyFont="1" applyBorder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vertical="center" textRotation="255"/>
    </xf>
    <xf numFmtId="176" fontId="9" fillId="0" borderId="22" xfId="0" applyNumberFormat="1" applyFont="1" applyBorder="1" applyAlignment="1">
      <alignment horizontal="center" vertical="center"/>
    </xf>
    <xf numFmtId="0" fontId="9" fillId="5" borderId="18" xfId="0" applyFont="1" applyFill="1" applyBorder="1" applyAlignment="1">
      <alignment horizontal="left" vertical="center"/>
    </xf>
    <xf numFmtId="0" fontId="14" fillId="5" borderId="18" xfId="0" applyFont="1" applyFill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indent="3"/>
    </xf>
    <xf numFmtId="0" fontId="9" fillId="5" borderId="22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/>
    </xf>
    <xf numFmtId="0" fontId="3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1" xfId="0" applyFont="1" applyFill="1" applyBorder="1" applyAlignment="1">
      <alignment vertical="center" shrinkToFit="1"/>
    </xf>
    <xf numFmtId="0" fontId="14" fillId="3" borderId="10" xfId="0" applyFont="1" applyFill="1" applyBorder="1" applyAlignment="1" applyProtection="1">
      <alignment horizontal="center" vertical="center" shrinkToFit="1"/>
      <protection locked="0"/>
    </xf>
    <xf numFmtId="177" fontId="1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>
      <alignment horizontal="center" vertical="center" shrinkToFit="1"/>
    </xf>
    <xf numFmtId="0" fontId="14" fillId="3" borderId="2" xfId="0" applyFont="1" applyFill="1" applyBorder="1" applyAlignment="1" applyProtection="1">
      <alignment horizontal="center" vertical="center" shrinkToFit="1"/>
      <protection locked="0"/>
    </xf>
    <xf numFmtId="0" fontId="14" fillId="6" borderId="11" xfId="0" applyFont="1" applyFill="1" applyBorder="1" applyAlignment="1">
      <alignment vertical="center" shrinkToFit="1"/>
    </xf>
    <xf numFmtId="0" fontId="3" fillId="5" borderId="10" xfId="0" applyFont="1" applyFill="1" applyBorder="1" applyAlignment="1">
      <alignment horizontal="left" vertical="center"/>
    </xf>
    <xf numFmtId="0" fontId="18" fillId="5" borderId="18" xfId="0" applyFont="1" applyFill="1" applyBorder="1" applyAlignment="1">
      <alignment horizontal="left" vertical="center"/>
    </xf>
    <xf numFmtId="0" fontId="18" fillId="5" borderId="18" xfId="0" applyFont="1" applyFill="1" applyBorder="1">
      <alignment vertical="center"/>
    </xf>
    <xf numFmtId="0" fontId="3" fillId="5" borderId="7" xfId="0" applyFont="1" applyFill="1" applyBorder="1" applyAlignment="1">
      <alignment horizontal="left" vertical="center"/>
    </xf>
    <xf numFmtId="0" fontId="19" fillId="0" borderId="0" xfId="2" applyFont="1"/>
    <xf numFmtId="0" fontId="14" fillId="0" borderId="0" xfId="2" applyFont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9" fillId="0" borderId="19" xfId="0" applyFont="1" applyBorder="1">
      <alignment vertical="center"/>
    </xf>
    <xf numFmtId="0" fontId="9" fillId="0" borderId="18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14" fillId="0" borderId="5" xfId="2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14" fillId="0" borderId="23" xfId="2" applyFont="1" applyBorder="1" applyAlignment="1">
      <alignment vertical="center"/>
    </xf>
    <xf numFmtId="0" fontId="9" fillId="0" borderId="22" xfId="0" applyFont="1" applyBorder="1" applyAlignment="1">
      <alignment vertical="center" shrinkToFit="1"/>
    </xf>
    <xf numFmtId="0" fontId="14" fillId="0" borderId="14" xfId="2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0" fontId="14" fillId="0" borderId="8" xfId="2" applyFont="1" applyBorder="1" applyAlignment="1">
      <alignment vertical="center"/>
    </xf>
    <xf numFmtId="0" fontId="9" fillId="0" borderId="16" xfId="0" applyFont="1" applyBorder="1" applyAlignment="1">
      <alignment vertical="center" shrinkToFit="1"/>
    </xf>
    <xf numFmtId="0" fontId="14" fillId="0" borderId="20" xfId="2" applyFont="1" applyBorder="1" applyAlignment="1">
      <alignment vertical="center"/>
    </xf>
    <xf numFmtId="0" fontId="14" fillId="0" borderId="25" xfId="2" applyFont="1" applyBorder="1" applyAlignment="1">
      <alignment vertical="center" shrinkToFit="1"/>
    </xf>
    <xf numFmtId="0" fontId="14" fillId="0" borderId="28" xfId="2" applyFont="1" applyBorder="1" applyAlignment="1">
      <alignment vertical="center" shrinkToFit="1"/>
    </xf>
    <xf numFmtId="0" fontId="14" fillId="0" borderId="0" xfId="2" applyFont="1"/>
    <xf numFmtId="0" fontId="14" fillId="0" borderId="0" xfId="2" applyFont="1" applyAlignment="1">
      <alignment shrinkToFit="1"/>
    </xf>
    <xf numFmtId="0" fontId="0" fillId="7" borderId="2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>
      <alignment vertical="center"/>
    </xf>
    <xf numFmtId="178" fontId="14" fillId="3" borderId="35" xfId="2" applyNumberFormat="1" applyFont="1" applyFill="1" applyBorder="1" applyAlignment="1" applyProtection="1">
      <alignment vertical="center" shrinkToFit="1"/>
      <protection locked="0"/>
    </xf>
    <xf numFmtId="0" fontId="14" fillId="0" borderId="37" xfId="2" applyFont="1" applyBorder="1" applyAlignment="1">
      <alignment vertical="center" shrinkToFit="1"/>
    </xf>
    <xf numFmtId="0" fontId="14" fillId="0" borderId="31" xfId="2" applyFont="1" applyBorder="1" applyAlignment="1">
      <alignment horizontal="left" vertical="center" indent="1"/>
    </xf>
    <xf numFmtId="0" fontId="22" fillId="0" borderId="33" xfId="2" applyFont="1" applyBorder="1" applyAlignment="1">
      <alignment horizontal="left" vertical="center" indent="1"/>
    </xf>
    <xf numFmtId="0" fontId="22" fillId="0" borderId="30" xfId="2" applyFont="1" applyBorder="1" applyAlignment="1">
      <alignment horizontal="left" vertical="center" indent="1"/>
    </xf>
    <xf numFmtId="0" fontId="22" fillId="0" borderId="44" xfId="2" applyFont="1" applyBorder="1" applyAlignment="1">
      <alignment horizontal="left" vertical="center" indent="1"/>
    </xf>
    <xf numFmtId="178" fontId="14" fillId="3" borderId="39" xfId="2" applyNumberFormat="1" applyFont="1" applyFill="1" applyBorder="1" applyAlignment="1" applyProtection="1">
      <alignment vertical="center" shrinkToFit="1"/>
      <protection locked="0"/>
    </xf>
    <xf numFmtId="178" fontId="14" fillId="3" borderId="29" xfId="2" applyNumberFormat="1" applyFont="1" applyFill="1" applyBorder="1" applyAlignment="1" applyProtection="1">
      <alignment vertical="center" shrinkToFit="1"/>
      <protection locked="0"/>
    </xf>
    <xf numFmtId="178" fontId="14" fillId="3" borderId="49" xfId="2" applyNumberFormat="1" applyFont="1" applyFill="1" applyBorder="1" applyAlignment="1" applyProtection="1">
      <alignment vertical="center" shrinkToFit="1"/>
      <protection locked="0"/>
    </xf>
    <xf numFmtId="178" fontId="14" fillId="3" borderId="50" xfId="2" applyNumberFormat="1" applyFont="1" applyFill="1" applyBorder="1" applyAlignment="1" applyProtection="1">
      <alignment vertical="center" shrinkToFit="1"/>
      <protection locked="0"/>
    </xf>
    <xf numFmtId="178" fontId="14" fillId="3" borderId="51" xfId="2" applyNumberFormat="1" applyFont="1" applyFill="1" applyBorder="1" applyAlignment="1" applyProtection="1">
      <alignment vertical="center" shrinkToFit="1"/>
      <protection locked="0"/>
    </xf>
    <xf numFmtId="178" fontId="14" fillId="3" borderId="54" xfId="2" applyNumberFormat="1" applyFont="1" applyFill="1" applyBorder="1" applyAlignment="1" applyProtection="1">
      <alignment vertical="center" shrinkToFit="1"/>
      <protection locked="0"/>
    </xf>
    <xf numFmtId="0" fontId="14" fillId="3" borderId="54" xfId="2" applyFont="1" applyFill="1" applyBorder="1" applyAlignment="1" applyProtection="1">
      <alignment vertical="center" wrapText="1" shrinkToFit="1"/>
      <protection locked="0"/>
    </xf>
    <xf numFmtId="0" fontId="14" fillId="0" borderId="46" xfId="2" applyFont="1" applyBorder="1" applyAlignment="1">
      <alignment horizontal="center" vertical="center" shrinkToFit="1"/>
    </xf>
    <xf numFmtId="0" fontId="14" fillId="0" borderId="56" xfId="2" applyFont="1" applyBorder="1" applyAlignment="1">
      <alignment horizontal="center" vertical="center" shrinkToFit="1"/>
    </xf>
    <xf numFmtId="0" fontId="14" fillId="0" borderId="57" xfId="2" applyFont="1" applyBorder="1" applyAlignment="1">
      <alignment horizontal="center" vertical="center" shrinkToFit="1"/>
    </xf>
    <xf numFmtId="0" fontId="14" fillId="3" borderId="41" xfId="2" applyFont="1" applyFill="1" applyBorder="1" applyAlignment="1" applyProtection="1">
      <alignment vertical="center" shrinkToFit="1"/>
      <protection locked="0"/>
    </xf>
    <xf numFmtId="0" fontId="14" fillId="3" borderId="47" xfId="2" applyFont="1" applyFill="1" applyBorder="1" applyAlignment="1" applyProtection="1">
      <alignment vertical="center" shrinkToFit="1"/>
      <protection locked="0"/>
    </xf>
    <xf numFmtId="178" fontId="14" fillId="3" borderId="45" xfId="2" applyNumberFormat="1" applyFont="1" applyFill="1" applyBorder="1" applyAlignment="1" applyProtection="1">
      <alignment vertical="center" shrinkToFit="1"/>
      <protection locked="0"/>
    </xf>
    <xf numFmtId="178" fontId="14" fillId="3" borderId="58" xfId="2" applyNumberFormat="1" applyFont="1" applyFill="1" applyBorder="1" applyAlignment="1" applyProtection="1">
      <alignment vertical="center" shrinkToFit="1"/>
      <protection locked="0"/>
    </xf>
    <xf numFmtId="178" fontId="14" fillId="3" borderId="40" xfId="2" applyNumberFormat="1" applyFont="1" applyFill="1" applyBorder="1" applyAlignment="1" applyProtection="1">
      <alignment vertical="center" shrinkToFit="1"/>
      <protection locked="0"/>
    </xf>
    <xf numFmtId="0" fontId="14" fillId="3" borderId="39" xfId="2" applyFont="1" applyFill="1" applyBorder="1" applyAlignment="1" applyProtection="1">
      <alignment vertical="center" wrapText="1" shrinkToFit="1"/>
      <protection locked="0"/>
    </xf>
    <xf numFmtId="0" fontId="9" fillId="2" borderId="48" xfId="0" applyFont="1" applyFill="1" applyBorder="1">
      <alignment vertical="center"/>
    </xf>
    <xf numFmtId="0" fontId="9" fillId="2" borderId="48" xfId="0" applyFont="1" applyFill="1" applyBorder="1" applyAlignment="1">
      <alignment vertical="center" shrinkToFit="1"/>
    </xf>
    <xf numFmtId="0" fontId="9" fillId="2" borderId="37" xfId="0" applyFont="1" applyFill="1" applyBorder="1">
      <alignment vertical="center"/>
    </xf>
    <xf numFmtId="181" fontId="9" fillId="3" borderId="10" xfId="0" applyNumberFormat="1" applyFont="1" applyFill="1" applyBorder="1" applyAlignment="1" applyProtection="1">
      <alignment horizontal="center" vertical="center"/>
      <protection locked="0"/>
    </xf>
    <xf numFmtId="182" fontId="14" fillId="3" borderId="43" xfId="2" applyNumberFormat="1" applyFont="1" applyFill="1" applyBorder="1" applyAlignment="1" applyProtection="1">
      <alignment vertical="center" shrinkToFit="1"/>
      <protection locked="0"/>
    </xf>
    <xf numFmtId="0" fontId="14" fillId="3" borderId="46" xfId="2" applyFont="1" applyFill="1" applyBorder="1" applyAlignment="1" applyProtection="1">
      <alignment horizontal="center" vertical="center" shrinkToFit="1"/>
      <protection locked="0"/>
    </xf>
    <xf numFmtId="0" fontId="14" fillId="3" borderId="36" xfId="2" applyFont="1" applyFill="1" applyBorder="1" applyAlignment="1" applyProtection="1">
      <alignment horizontal="center" vertical="center" shrinkToFit="1"/>
      <protection locked="0"/>
    </xf>
    <xf numFmtId="183" fontId="14" fillId="3" borderId="35" xfId="1" applyNumberFormat="1" applyFont="1" applyFill="1" applyBorder="1" applyAlignment="1" applyProtection="1">
      <alignment vertical="center" shrinkToFit="1"/>
      <protection locked="0"/>
    </xf>
    <xf numFmtId="0" fontId="14" fillId="3" borderId="42" xfId="2" applyFont="1" applyFill="1" applyBorder="1" applyAlignment="1" applyProtection="1">
      <alignment horizontal="center" vertical="center" shrinkToFit="1"/>
      <protection locked="0"/>
    </xf>
    <xf numFmtId="177" fontId="14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56" xfId="2" applyFont="1" applyFill="1" applyBorder="1" applyAlignment="1" applyProtection="1">
      <alignment horizontal="center" vertical="center" shrinkToFit="1"/>
      <protection locked="0"/>
    </xf>
    <xf numFmtId="182" fontId="14" fillId="3" borderId="53" xfId="2" applyNumberFormat="1" applyFont="1" applyFill="1" applyBorder="1" applyAlignment="1" applyProtection="1">
      <alignment vertical="center" shrinkToFit="1"/>
      <protection locked="0"/>
    </xf>
    <xf numFmtId="0" fontId="14" fillId="3" borderId="55" xfId="2" applyFont="1" applyFill="1" applyBorder="1" applyAlignment="1" applyProtection="1">
      <alignment horizontal="center" vertical="center" shrinkToFit="1"/>
      <protection locked="0"/>
    </xf>
    <xf numFmtId="183" fontId="14" fillId="3" borderId="29" xfId="1" applyNumberFormat="1" applyFont="1" applyFill="1" applyBorder="1" applyAlignment="1" applyProtection="1">
      <alignment vertical="center" shrinkToFit="1"/>
      <protection locked="0"/>
    </xf>
    <xf numFmtId="0" fontId="14" fillId="3" borderId="52" xfId="2" applyFont="1" applyFill="1" applyBorder="1" applyAlignment="1" applyProtection="1">
      <alignment horizontal="center" vertical="center" shrinkToFit="1"/>
      <protection locked="0"/>
    </xf>
    <xf numFmtId="177" fontId="14" fillId="3" borderId="53" xfId="2" applyNumberFormat="1" applyFont="1" applyFill="1" applyBorder="1" applyAlignment="1" applyProtection="1">
      <alignment horizontal="center" vertical="center" shrinkToFit="1"/>
      <protection locked="0"/>
    </xf>
    <xf numFmtId="0" fontId="22" fillId="0" borderId="24" xfId="2" applyFont="1" applyBorder="1" applyAlignment="1">
      <alignment horizontal="left" vertical="center" indent="1"/>
    </xf>
    <xf numFmtId="0" fontId="3" fillId="0" borderId="2" xfId="0" applyFont="1" applyBorder="1" applyAlignment="1">
      <alignment horizontal="right" vertical="center"/>
    </xf>
    <xf numFmtId="0" fontId="3" fillId="3" borderId="7" xfId="0" applyFont="1" applyFill="1" applyBorder="1" applyProtection="1">
      <alignment vertical="center"/>
      <protection locked="0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8" fillId="0" borderId="22" xfId="0" applyFont="1" applyBorder="1" applyProtection="1">
      <alignment vertical="center"/>
      <protection locked="0"/>
    </xf>
    <xf numFmtId="0" fontId="3" fillId="0" borderId="15" xfId="0" applyFont="1" applyBorder="1" applyAlignment="1">
      <alignment horizontal="right" vertical="center"/>
    </xf>
    <xf numFmtId="179" fontId="3" fillId="0" borderId="10" xfId="0" applyNumberFormat="1" applyFont="1" applyBorder="1" applyAlignment="1" applyProtection="1">
      <alignment horizontal="right" vertical="center"/>
      <protection locked="0"/>
    </xf>
    <xf numFmtId="0" fontId="22" fillId="0" borderId="38" xfId="2" applyFont="1" applyBorder="1" applyAlignment="1">
      <alignment horizontal="left" vertical="center" indent="1"/>
    </xf>
    <xf numFmtId="0" fontId="14" fillId="0" borderId="48" xfId="2" applyFont="1" applyBorder="1" applyAlignment="1">
      <alignment vertical="center" shrinkToFit="1"/>
    </xf>
    <xf numFmtId="178" fontId="14" fillId="0" borderId="48" xfId="2" applyNumberFormat="1" applyFont="1" applyBorder="1" applyAlignment="1" applyProtection="1">
      <alignment vertical="center" shrinkToFit="1"/>
      <protection locked="0"/>
    </xf>
    <xf numFmtId="0" fontId="9" fillId="0" borderId="38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48" xfId="0" applyFont="1" applyBorder="1" applyAlignment="1">
      <alignment vertical="center" shrinkToFit="1"/>
    </xf>
    <xf numFmtId="0" fontId="9" fillId="3" borderId="39" xfId="0" applyFont="1" applyFill="1" applyBorder="1" applyAlignment="1">
      <alignment vertical="center" shrinkToFit="1"/>
    </xf>
    <xf numFmtId="0" fontId="9" fillId="3" borderId="54" xfId="0" applyFont="1" applyFill="1" applyBorder="1">
      <alignment vertical="center"/>
    </xf>
    <xf numFmtId="0" fontId="9" fillId="3" borderId="60" xfId="0" applyFont="1" applyFill="1" applyBorder="1">
      <alignment vertical="center"/>
    </xf>
    <xf numFmtId="0" fontId="26" fillId="2" borderId="38" xfId="0" applyFont="1" applyFill="1" applyBorder="1">
      <alignment vertical="center"/>
    </xf>
    <xf numFmtId="0" fontId="22" fillId="0" borderId="61" xfId="2" applyFont="1" applyBorder="1" applyAlignment="1">
      <alignment horizontal="left" vertical="center" indent="1"/>
    </xf>
    <xf numFmtId="0" fontId="14" fillId="0" borderId="37" xfId="2" applyFont="1" applyBorder="1" applyAlignment="1">
      <alignment horizontal="left" vertical="center" indent="11"/>
    </xf>
    <xf numFmtId="0" fontId="14" fillId="0" borderId="63" xfId="2" applyFont="1" applyBorder="1" applyAlignment="1">
      <alignment vertical="center"/>
    </xf>
    <xf numFmtId="0" fontId="14" fillId="0" borderId="63" xfId="2" applyFont="1" applyBorder="1" applyAlignment="1">
      <alignment vertical="center" shrinkToFit="1"/>
    </xf>
    <xf numFmtId="0" fontId="14" fillId="0" borderId="64" xfId="2" applyFont="1" applyBorder="1" applyAlignment="1">
      <alignment vertical="center" shrinkToFit="1"/>
    </xf>
    <xf numFmtId="0" fontId="14" fillId="0" borderId="65" xfId="2" applyFont="1" applyBorder="1" applyAlignment="1">
      <alignment vertical="center" shrinkToFit="1"/>
    </xf>
    <xf numFmtId="0" fontId="14" fillId="0" borderId="66" xfId="2" applyFont="1" applyBorder="1" applyAlignment="1">
      <alignment vertical="center" shrinkToFit="1"/>
    </xf>
    <xf numFmtId="0" fontId="14" fillId="0" borderId="32" xfId="2" applyFont="1" applyBorder="1" applyAlignment="1">
      <alignment vertical="center" shrinkToFit="1"/>
    </xf>
    <xf numFmtId="0" fontId="9" fillId="0" borderId="28" xfId="0" applyFont="1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48" xfId="0" applyBorder="1">
      <alignment vertical="center"/>
    </xf>
    <xf numFmtId="0" fontId="0" fillId="0" borderId="37" xfId="0" applyBorder="1">
      <alignment vertical="center"/>
    </xf>
    <xf numFmtId="0" fontId="0" fillId="0" borderId="3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0" fillId="0" borderId="33" xfId="0" applyBorder="1">
      <alignment vertical="center"/>
    </xf>
    <xf numFmtId="184" fontId="0" fillId="0" borderId="67" xfId="0" applyNumberForma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2" fontId="29" fillId="0" borderId="32" xfId="0" applyNumberFormat="1" applyFont="1" applyBorder="1" applyAlignment="1">
      <alignment horizontal="center" vertical="center"/>
    </xf>
    <xf numFmtId="0" fontId="0" fillId="0" borderId="33" xfId="0" quotePrefix="1" applyBorder="1">
      <alignment vertical="center"/>
    </xf>
    <xf numFmtId="0" fontId="0" fillId="0" borderId="0" xfId="0" quotePrefix="1" applyAlignment="1">
      <alignment horizontal="center" vertical="center"/>
    </xf>
    <xf numFmtId="0" fontId="0" fillId="0" borderId="67" xfId="0" quotePrefix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31" fillId="0" borderId="0" xfId="0" applyFont="1" applyAlignment="1">
      <alignment horizontal="distributed" vertical="center" justifyLastLine="1"/>
    </xf>
    <xf numFmtId="0" fontId="31" fillId="0" borderId="0" xfId="0" applyFont="1" applyAlignment="1">
      <alignment horizontal="center" vertical="center" justifyLastLine="1"/>
    </xf>
    <xf numFmtId="0" fontId="32" fillId="0" borderId="0" xfId="0" applyFont="1">
      <alignment vertical="center"/>
    </xf>
    <xf numFmtId="0" fontId="0" fillId="0" borderId="29" xfId="0" applyBorder="1" applyAlignment="1">
      <alignment horizontal="center" vertical="center"/>
    </xf>
    <xf numFmtId="0" fontId="0" fillId="9" borderId="9" xfId="0" applyFill="1" applyBorder="1">
      <alignment vertical="center"/>
    </xf>
    <xf numFmtId="0" fontId="0" fillId="9" borderId="10" xfId="0" applyFill="1" applyBorder="1">
      <alignment vertical="center"/>
    </xf>
    <xf numFmtId="0" fontId="33" fillId="9" borderId="11" xfId="0" applyFont="1" applyFill="1" applyBorder="1" applyAlignment="1">
      <alignment horizontal="left" vertical="center"/>
    </xf>
    <xf numFmtId="0" fontId="29" fillId="0" borderId="31" xfId="0" applyFont="1" applyBorder="1">
      <alignment vertical="center"/>
    </xf>
    <xf numFmtId="0" fontId="0" fillId="3" borderId="29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3" fillId="0" borderId="11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3" borderId="59" xfId="0" applyFont="1" applyFill="1" applyBorder="1" applyAlignment="1">
      <alignment horizontal="left" vertical="center"/>
    </xf>
    <xf numFmtId="0" fontId="31" fillId="10" borderId="59" xfId="0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11" borderId="29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2" fontId="0" fillId="3" borderId="59" xfId="0" applyNumberFormat="1" applyFill="1" applyBorder="1" applyAlignment="1">
      <alignment horizontal="center" vertical="center"/>
    </xf>
    <xf numFmtId="0" fontId="31" fillId="11" borderId="59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0" borderId="0" xfId="0" applyFont="1" applyAlignment="1"/>
    <xf numFmtId="0" fontId="3" fillId="3" borderId="0" xfId="0" applyFont="1" applyFill="1" applyAlignment="1" applyProtection="1">
      <alignment horizontal="right" vertical="center"/>
      <protection locked="0"/>
    </xf>
    <xf numFmtId="0" fontId="3" fillId="3" borderId="10" xfId="0" applyFont="1" applyFill="1" applyBorder="1" applyAlignment="1" applyProtection="1">
      <alignment horizontal="right" vertical="center"/>
      <protection locked="0"/>
    </xf>
    <xf numFmtId="179" fontId="3" fillId="3" borderId="10" xfId="0" applyNumberFormat="1" applyFont="1" applyFill="1" applyBorder="1" applyAlignment="1" applyProtection="1">
      <alignment horizontal="righ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 indent="1"/>
      <protection locked="0"/>
    </xf>
    <xf numFmtId="0" fontId="3" fillId="3" borderId="7" xfId="0" applyFont="1" applyFill="1" applyBorder="1" applyAlignment="1" applyProtection="1">
      <alignment horizontal="left" vertical="center" indent="1"/>
      <protection locked="0"/>
    </xf>
    <xf numFmtId="0" fontId="3" fillId="3" borderId="8" xfId="0" applyFont="1" applyFill="1" applyBorder="1" applyAlignment="1" applyProtection="1">
      <alignment horizontal="left" vertical="center" indent="1"/>
      <protection locked="0"/>
    </xf>
    <xf numFmtId="0" fontId="6" fillId="4" borderId="18" xfId="0" applyFont="1" applyFill="1" applyBorder="1" applyAlignment="1">
      <alignment horizontal="center" vertical="center"/>
    </xf>
    <xf numFmtId="176" fontId="3" fillId="3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80" fontId="3" fillId="3" borderId="13" xfId="0" applyNumberFormat="1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 applyProtection="1">
      <alignment horizontal="left" vertical="center"/>
      <protection locked="0"/>
    </xf>
    <xf numFmtId="49" fontId="3" fillId="3" borderId="22" xfId="0" applyNumberFormat="1" applyFont="1" applyFill="1" applyBorder="1" applyAlignment="1" applyProtection="1">
      <alignment horizontal="left" vertical="center"/>
      <protection locked="0"/>
    </xf>
    <xf numFmtId="0" fontId="21" fillId="3" borderId="15" xfId="3" applyFill="1" applyBorder="1" applyAlignment="1" applyProtection="1">
      <alignment horizontal="left" vertical="center"/>
      <protection locked="0"/>
    </xf>
    <xf numFmtId="178" fontId="3" fillId="3" borderId="10" xfId="0" applyNumberFormat="1" applyFont="1" applyFill="1" applyBorder="1" applyAlignment="1" applyProtection="1">
      <alignment horizontal="right" vertical="center"/>
      <protection locked="0"/>
    </xf>
    <xf numFmtId="0" fontId="14" fillId="0" borderId="61" xfId="2" applyFont="1" applyBorder="1" applyAlignment="1">
      <alignment horizontal="left" vertical="top" wrapText="1" indent="1"/>
    </xf>
    <xf numFmtId="0" fontId="14" fillId="0" borderId="28" xfId="2" applyFont="1" applyBorder="1" applyAlignment="1">
      <alignment horizontal="left" vertical="top" wrapText="1" indent="1"/>
    </xf>
    <xf numFmtId="0" fontId="14" fillId="3" borderId="13" xfId="2" applyFont="1" applyFill="1" applyBorder="1" applyAlignment="1" applyProtection="1">
      <alignment horizontal="left" vertical="center" indent="1" shrinkToFit="1"/>
      <protection locked="0"/>
    </xf>
    <xf numFmtId="0" fontId="14" fillId="3" borderId="0" xfId="2" applyFont="1" applyFill="1" applyAlignment="1" applyProtection="1">
      <alignment horizontal="left" vertical="center" indent="1" shrinkToFit="1"/>
      <protection locked="0"/>
    </xf>
    <xf numFmtId="49" fontId="14" fillId="3" borderId="22" xfId="2" applyNumberFormat="1" applyFont="1" applyFill="1" applyBorder="1" applyAlignment="1" applyProtection="1">
      <alignment horizontal="left" vertical="center" indent="1" shrinkToFit="1"/>
      <protection locked="0"/>
    </xf>
    <xf numFmtId="176" fontId="14" fillId="3" borderId="22" xfId="2" applyNumberFormat="1" applyFont="1" applyFill="1" applyBorder="1" applyAlignment="1" applyProtection="1">
      <alignment horizontal="left" vertical="center" indent="1" shrinkToFit="1"/>
      <protection locked="0"/>
    </xf>
    <xf numFmtId="0" fontId="14" fillId="3" borderId="22" xfId="2" applyFont="1" applyFill="1" applyBorder="1" applyAlignment="1" applyProtection="1">
      <alignment horizontal="left" vertical="center" indent="1" shrinkToFit="1"/>
      <protection locked="0"/>
    </xf>
    <xf numFmtId="176" fontId="14" fillId="3" borderId="15" xfId="2" applyNumberFormat="1" applyFont="1" applyFill="1" applyBorder="1" applyAlignment="1" applyProtection="1">
      <alignment horizontal="left" vertical="center" indent="1" shrinkToFit="1"/>
      <protection locked="0"/>
    </xf>
    <xf numFmtId="0" fontId="20" fillId="4" borderId="0" xfId="0" applyFont="1" applyFill="1" applyAlignment="1">
      <alignment horizontal="center" vertical="center"/>
    </xf>
    <xf numFmtId="0" fontId="22" fillId="0" borderId="24" xfId="2" applyFont="1" applyBorder="1" applyAlignment="1">
      <alignment horizontal="left" vertical="center" indent="1"/>
    </xf>
    <xf numFmtId="0" fontId="22" fillId="0" borderId="25" xfId="2" applyFont="1" applyBorder="1" applyAlignment="1">
      <alignment horizontal="left" vertical="center" indent="1"/>
    </xf>
    <xf numFmtId="0" fontId="22" fillId="0" borderId="26" xfId="2" applyFont="1" applyBorder="1" applyAlignment="1">
      <alignment horizontal="left" vertical="center" indent="1"/>
    </xf>
    <xf numFmtId="0" fontId="22" fillId="0" borderId="27" xfId="2" applyFont="1" applyBorder="1" applyAlignment="1">
      <alignment horizontal="left" vertical="center" indent="1"/>
    </xf>
    <xf numFmtId="0" fontId="23" fillId="0" borderId="31" xfId="2" applyFont="1" applyBorder="1" applyAlignment="1">
      <alignment vertical="center"/>
    </xf>
    <xf numFmtId="0" fontId="23" fillId="0" borderId="32" xfId="2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horizontal="left" vertical="center" wrapText="1" shrinkToFit="1"/>
    </xf>
    <xf numFmtId="0" fontId="34" fillId="0" borderId="61" xfId="0" applyFont="1" applyBorder="1" applyAlignment="1">
      <alignment horizontal="center" vertical="center" justifyLastLine="1"/>
    </xf>
    <xf numFmtId="0" fontId="34" fillId="0" borderId="69" xfId="0" applyFont="1" applyBorder="1" applyAlignment="1">
      <alignment horizontal="center" vertical="center" justifyLastLine="1"/>
    </xf>
    <xf numFmtId="0" fontId="34" fillId="0" borderId="28" xfId="0" applyFont="1" applyBorder="1" applyAlignment="1">
      <alignment horizontal="center" vertical="center" justifyLastLine="1"/>
    </xf>
    <xf numFmtId="0" fontId="30" fillId="8" borderId="61" xfId="0" applyFont="1" applyFill="1" applyBorder="1" applyAlignment="1">
      <alignment horizontal="center" vertical="center"/>
    </xf>
    <xf numFmtId="0" fontId="30" fillId="8" borderId="28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justifyLastLine="1"/>
    </xf>
    <xf numFmtId="0" fontId="0" fillId="0" borderId="0" xfId="0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0" fontId="32" fillId="3" borderId="28" xfId="0" applyFont="1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3" borderId="6" xfId="0" applyFont="1" applyFill="1" applyBorder="1" applyAlignment="1" applyProtection="1">
      <alignment horizontal="left" vertical="center" wrapText="1" indent="1"/>
      <protection locked="0"/>
    </xf>
    <xf numFmtId="0" fontId="9" fillId="3" borderId="7" xfId="0" applyFont="1" applyFill="1" applyBorder="1" applyAlignment="1" applyProtection="1">
      <alignment horizontal="left" vertical="center" wrapText="1" indent="1"/>
      <protection locked="0"/>
    </xf>
    <xf numFmtId="0" fontId="9" fillId="3" borderId="8" xfId="0" applyFont="1" applyFill="1" applyBorder="1" applyAlignment="1" applyProtection="1">
      <alignment horizontal="left" vertical="center" wrapText="1" inden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>
      <alignment horizontal="right" vertical="center"/>
    </xf>
    <xf numFmtId="178" fontId="9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7" xfId="0" applyFont="1" applyFill="1" applyBorder="1" applyAlignment="1">
      <alignment horizontal="right" vertical="center"/>
    </xf>
    <xf numFmtId="178" fontId="9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13" xfId="0" applyFont="1" applyFill="1" applyBorder="1" applyAlignment="1">
      <alignment horizontal="right" vertical="center"/>
    </xf>
    <xf numFmtId="178" fontId="9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22" xfId="0" applyFont="1" applyFill="1" applyBorder="1" applyAlignment="1" applyProtection="1">
      <alignment horizontal="left" vertical="center" indent="1" shrinkToFit="1"/>
      <protection locked="0"/>
    </xf>
    <xf numFmtId="0" fontId="9" fillId="3" borderId="7" xfId="0" applyFont="1" applyFill="1" applyBorder="1" applyAlignment="1" applyProtection="1">
      <alignment horizontal="left" vertical="center" indent="1" shrinkToFit="1"/>
      <protection locked="0"/>
    </xf>
    <xf numFmtId="178" fontId="9" fillId="3" borderId="10" xfId="0" applyNumberFormat="1" applyFont="1" applyFill="1" applyBorder="1" applyAlignment="1" applyProtection="1">
      <alignment horizontal="center" vertical="center" shrinkToFit="1"/>
      <protection locked="0"/>
    </xf>
    <xf numFmtId="180" fontId="9" fillId="3" borderId="13" xfId="0" applyNumberFormat="1" applyFont="1" applyFill="1" applyBorder="1" applyAlignment="1" applyProtection="1">
      <alignment horizontal="left" vertical="center" indent="1" shrinkToFit="1"/>
      <protection locked="0"/>
    </xf>
    <xf numFmtId="49" fontId="9" fillId="3" borderId="22" xfId="0" applyNumberFormat="1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Fill="1">
      <alignment vertical="center"/>
    </xf>
    <xf numFmtId="0" fontId="6" fillId="0" borderId="20" xfId="0" applyFont="1" applyBorder="1" applyProtection="1">
      <alignment vertical="center"/>
      <protection locked="0"/>
    </xf>
    <xf numFmtId="179" fontId="3" fillId="0" borderId="10" xfId="1" applyNumberFormat="1" applyFont="1" applyFill="1" applyBorder="1" applyAlignment="1" applyProtection="1">
      <alignment vertical="center"/>
      <protection locked="0"/>
    </xf>
    <xf numFmtId="179" fontId="3" fillId="3" borderId="10" xfId="1" applyNumberFormat="1" applyFont="1" applyFill="1" applyBorder="1" applyAlignment="1" applyProtection="1">
      <alignment horizontal="center" vertical="center"/>
      <protection locked="0"/>
    </xf>
    <xf numFmtId="0" fontId="14" fillId="0" borderId="62" xfId="2" applyFont="1" applyBorder="1" applyAlignment="1">
      <alignment horizontal="left" vertical="center" indent="1"/>
    </xf>
    <xf numFmtId="0" fontId="14" fillId="0" borderId="34" xfId="2" applyFont="1" applyBorder="1" applyAlignment="1">
      <alignment horizontal="left" vertical="center" inden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3000000}"/>
  </cellStyles>
  <dxfs count="4">
    <dxf>
      <fill>
        <patternFill patternType="darkGray"/>
      </fill>
    </dxf>
    <dxf>
      <fill>
        <patternFill patternType="darkGray"/>
      </fill>
    </dxf>
    <dxf>
      <fill>
        <patternFill patternType="darkGray"/>
      </fill>
    </dxf>
    <dxf>
      <fill>
        <patternFill patternType="darkGray"/>
      </fill>
    </dxf>
  </dxfs>
  <tableStyles count="0" defaultTableStyle="TableStyleMedium2" defaultPivotStyle="PivotStyleLight16"/>
  <colors>
    <mruColors>
      <color rgb="FFCCECFF"/>
      <color rgb="FFFFFFCC"/>
      <color rgb="FFFF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X$22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20</xdr:row>
          <xdr:rowOff>30480</xdr:rowOff>
        </xdr:from>
        <xdr:to>
          <xdr:col>2</xdr:col>
          <xdr:colOff>274320</xdr:colOff>
          <xdr:row>20</xdr:row>
          <xdr:rowOff>213360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20</xdr:row>
          <xdr:rowOff>30480</xdr:rowOff>
        </xdr:from>
        <xdr:to>
          <xdr:col>8</xdr:col>
          <xdr:colOff>274320</xdr:colOff>
          <xdr:row>20</xdr:row>
          <xdr:rowOff>213360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28</xdr:row>
          <xdr:rowOff>30480</xdr:rowOff>
        </xdr:from>
        <xdr:to>
          <xdr:col>5</xdr:col>
          <xdr:colOff>274320</xdr:colOff>
          <xdr:row>28</xdr:row>
          <xdr:rowOff>213360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32</xdr:row>
          <xdr:rowOff>30480</xdr:rowOff>
        </xdr:from>
        <xdr:to>
          <xdr:col>8</xdr:col>
          <xdr:colOff>274320</xdr:colOff>
          <xdr:row>32</xdr:row>
          <xdr:rowOff>213360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28</xdr:row>
          <xdr:rowOff>30480</xdr:rowOff>
        </xdr:from>
        <xdr:to>
          <xdr:col>8</xdr:col>
          <xdr:colOff>274320</xdr:colOff>
          <xdr:row>28</xdr:row>
          <xdr:rowOff>213360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28</xdr:row>
          <xdr:rowOff>30480</xdr:rowOff>
        </xdr:from>
        <xdr:to>
          <xdr:col>11</xdr:col>
          <xdr:colOff>274320</xdr:colOff>
          <xdr:row>28</xdr:row>
          <xdr:rowOff>213360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28</xdr:row>
          <xdr:rowOff>30480</xdr:rowOff>
        </xdr:from>
        <xdr:to>
          <xdr:col>14</xdr:col>
          <xdr:colOff>274320</xdr:colOff>
          <xdr:row>28</xdr:row>
          <xdr:rowOff>213360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12</xdr:row>
          <xdr:rowOff>30480</xdr:rowOff>
        </xdr:from>
        <xdr:to>
          <xdr:col>6</xdr:col>
          <xdr:colOff>274320</xdr:colOff>
          <xdr:row>12</xdr:row>
          <xdr:rowOff>213360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12</xdr:row>
          <xdr:rowOff>30480</xdr:rowOff>
        </xdr:from>
        <xdr:to>
          <xdr:col>10</xdr:col>
          <xdr:colOff>274320</xdr:colOff>
          <xdr:row>12</xdr:row>
          <xdr:rowOff>213360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32</xdr:row>
          <xdr:rowOff>30480</xdr:rowOff>
        </xdr:from>
        <xdr:to>
          <xdr:col>5</xdr:col>
          <xdr:colOff>274320</xdr:colOff>
          <xdr:row>32</xdr:row>
          <xdr:rowOff>213360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22</xdr:row>
          <xdr:rowOff>30480</xdr:rowOff>
        </xdr:from>
        <xdr:to>
          <xdr:col>5</xdr:col>
          <xdr:colOff>274320</xdr:colOff>
          <xdr:row>22</xdr:row>
          <xdr:rowOff>213360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22</xdr:row>
          <xdr:rowOff>30480</xdr:rowOff>
        </xdr:from>
        <xdr:to>
          <xdr:col>8</xdr:col>
          <xdr:colOff>274320</xdr:colOff>
          <xdr:row>22</xdr:row>
          <xdr:rowOff>213360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22</xdr:row>
          <xdr:rowOff>30480</xdr:rowOff>
        </xdr:from>
        <xdr:to>
          <xdr:col>20</xdr:col>
          <xdr:colOff>274320</xdr:colOff>
          <xdr:row>22</xdr:row>
          <xdr:rowOff>213360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22</xdr:row>
          <xdr:rowOff>30480</xdr:rowOff>
        </xdr:from>
        <xdr:to>
          <xdr:col>11</xdr:col>
          <xdr:colOff>274320</xdr:colOff>
          <xdr:row>22</xdr:row>
          <xdr:rowOff>213360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22</xdr:row>
          <xdr:rowOff>30480</xdr:rowOff>
        </xdr:from>
        <xdr:to>
          <xdr:col>14</xdr:col>
          <xdr:colOff>274320</xdr:colOff>
          <xdr:row>22</xdr:row>
          <xdr:rowOff>213360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22</xdr:row>
          <xdr:rowOff>30480</xdr:rowOff>
        </xdr:from>
        <xdr:to>
          <xdr:col>17</xdr:col>
          <xdr:colOff>274320</xdr:colOff>
          <xdr:row>22</xdr:row>
          <xdr:rowOff>213360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18</xdr:col>
      <xdr:colOff>247650</xdr:colOff>
      <xdr:row>3</xdr:row>
      <xdr:rowOff>152400</xdr:rowOff>
    </xdr:from>
    <xdr:to>
      <xdr:col>23</xdr:col>
      <xdr:colOff>323850</xdr:colOff>
      <xdr:row>11</xdr:row>
      <xdr:rowOff>200025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781050"/>
          <a:ext cx="1828800" cy="1828800"/>
        </a:xfrm>
        <a:prstGeom prst="rect">
          <a:avLst/>
        </a:prstGeom>
      </xdr:spPr>
    </xdr:pic>
    <xdr:clientData/>
  </xdr:twoCellAnchor>
  <xdr:twoCellAnchor>
    <xdr:from>
      <xdr:col>25</xdr:col>
      <xdr:colOff>57150</xdr:colOff>
      <xdr:row>7</xdr:row>
      <xdr:rowOff>19050</xdr:rowOff>
    </xdr:from>
    <xdr:to>
      <xdr:col>35</xdr:col>
      <xdr:colOff>314325</xdr:colOff>
      <xdr:row>10</xdr:row>
      <xdr:rowOff>95250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86750" y="1514475"/>
          <a:ext cx="3686175" cy="762000"/>
        </a:xfrm>
        <a:prstGeom prst="roundRect">
          <a:avLst/>
        </a:prstGeom>
        <a:solidFill>
          <a:srgbClr val="FF0000">
            <a:alpha val="65000"/>
          </a:srgbClr>
        </a:solidFill>
        <a:ln>
          <a:solidFill>
            <a:srgbClr val="FF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・施工条件表シートにもご記入ください</a:t>
          </a:r>
          <a:r>
            <a:rPr kumimoji="1" lang="en-US" altLang="ja-JP" sz="1100">
              <a:solidFill>
                <a:schemeClr val="bg1"/>
              </a:solidFill>
            </a:rPr>
            <a:t>.</a:t>
          </a:r>
        </a:p>
        <a:p>
          <a:pPr algn="l"/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・複数路線ある場合には、複数用シートをお使いください</a:t>
          </a:r>
          <a:r>
            <a:rPr kumimoji="1" lang="en-US" altLang="ja-JP" sz="1100">
              <a:solidFill>
                <a:schemeClr val="bg1"/>
              </a:solidFill>
            </a:rPr>
            <a:t>.</a:t>
          </a:r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14</xdr:col>
      <xdr:colOff>161926</xdr:colOff>
      <xdr:row>1</xdr:row>
      <xdr:rowOff>36420</xdr:rowOff>
    </xdr:from>
    <xdr:to>
      <xdr:col>23</xdr:col>
      <xdr:colOff>190500</xdr:colOff>
      <xdr:row>2</xdr:row>
      <xdr:rowOff>86352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6" y="224679"/>
          <a:ext cx="2771774" cy="3636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23</xdr:row>
          <xdr:rowOff>30480</xdr:rowOff>
        </xdr:from>
        <xdr:to>
          <xdr:col>5</xdr:col>
          <xdr:colOff>274320</xdr:colOff>
          <xdr:row>23</xdr:row>
          <xdr:rowOff>213360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33</xdr:row>
          <xdr:rowOff>30480</xdr:rowOff>
        </xdr:from>
        <xdr:to>
          <xdr:col>14</xdr:col>
          <xdr:colOff>274320</xdr:colOff>
          <xdr:row>33</xdr:row>
          <xdr:rowOff>213360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33</xdr:row>
          <xdr:rowOff>30480</xdr:rowOff>
        </xdr:from>
        <xdr:to>
          <xdr:col>5</xdr:col>
          <xdr:colOff>274320</xdr:colOff>
          <xdr:row>33</xdr:row>
          <xdr:rowOff>213360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</xdr:row>
          <xdr:rowOff>30480</xdr:rowOff>
        </xdr:from>
        <xdr:to>
          <xdr:col>5</xdr:col>
          <xdr:colOff>922020</xdr:colOff>
          <xdr:row>3</xdr:row>
          <xdr:rowOff>220980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必要　※1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3</xdr:row>
          <xdr:rowOff>30480</xdr:rowOff>
        </xdr:from>
        <xdr:to>
          <xdr:col>6</xdr:col>
          <xdr:colOff>998220</xdr:colOff>
          <xdr:row>3</xdr:row>
          <xdr:rowOff>220980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不要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238125</xdr:colOff>
      <xdr:row>1</xdr:row>
      <xdr:rowOff>236228</xdr:rowOff>
    </xdr:from>
    <xdr:to>
      <xdr:col>12</xdr:col>
      <xdr:colOff>9525</xdr:colOff>
      <xdr:row>11</xdr:row>
      <xdr:rowOff>36203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0" y="779153"/>
          <a:ext cx="21145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638175</xdr:colOff>
      <xdr:row>2</xdr:row>
      <xdr:rowOff>19050</xdr:rowOff>
    </xdr:from>
    <xdr:to>
      <xdr:col>10</xdr:col>
      <xdr:colOff>379103</xdr:colOff>
      <xdr:row>11</xdr:row>
      <xdr:rowOff>26678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1900" y="800100"/>
          <a:ext cx="2084078" cy="2084078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0</xdr:row>
      <xdr:rowOff>171450</xdr:rowOff>
    </xdr:from>
    <xdr:to>
      <xdr:col>11</xdr:col>
      <xdr:colOff>1000124</xdr:colOff>
      <xdr:row>0</xdr:row>
      <xdr:rowOff>537948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3900" y="171450"/>
          <a:ext cx="3114674" cy="3664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358140</xdr:colOff>
      <xdr:row>0</xdr:row>
      <xdr:rowOff>160020</xdr:rowOff>
    </xdr:from>
    <xdr:to>
      <xdr:col>17</xdr:col>
      <xdr:colOff>588644</xdr:colOff>
      <xdr:row>2</xdr:row>
      <xdr:rowOff>46458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0820" y="160020"/>
          <a:ext cx="2867024" cy="3664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19</xdr:row>
          <xdr:rowOff>60960</xdr:rowOff>
        </xdr:from>
        <xdr:to>
          <xdr:col>5</xdr:col>
          <xdr:colOff>342900</xdr:colOff>
          <xdr:row>19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274320</xdr:colOff>
          <xdr:row>19</xdr:row>
          <xdr:rowOff>60960</xdr:rowOff>
        </xdr:from>
        <xdr:to>
          <xdr:col>9</xdr:col>
          <xdr:colOff>251460</xdr:colOff>
          <xdr:row>19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16</xdr:row>
          <xdr:rowOff>38100</xdr:rowOff>
        </xdr:from>
        <xdr:to>
          <xdr:col>6</xdr:col>
          <xdr:colOff>259080</xdr:colOff>
          <xdr:row>16</xdr:row>
          <xdr:rowOff>251460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片側通行可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274320</xdr:colOff>
          <xdr:row>16</xdr:row>
          <xdr:rowOff>38100</xdr:rowOff>
        </xdr:from>
        <xdr:to>
          <xdr:col>10</xdr:col>
          <xdr:colOff>175260</xdr:colOff>
          <xdr:row>16</xdr:row>
          <xdr:rowOff>251460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通行止め可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17</xdr:row>
          <xdr:rowOff>38100</xdr:rowOff>
        </xdr:from>
        <xdr:to>
          <xdr:col>6</xdr:col>
          <xdr:colOff>259080</xdr:colOff>
          <xdr:row>17</xdr:row>
          <xdr:rowOff>251460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昼間施工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274320</xdr:colOff>
          <xdr:row>17</xdr:row>
          <xdr:rowOff>38100</xdr:rowOff>
        </xdr:from>
        <xdr:to>
          <xdr:col>10</xdr:col>
          <xdr:colOff>175260</xdr:colOff>
          <xdr:row>17</xdr:row>
          <xdr:rowOff>251460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夜間施工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22</xdr:row>
          <xdr:rowOff>60960</xdr:rowOff>
        </xdr:from>
        <xdr:to>
          <xdr:col>6</xdr:col>
          <xdr:colOff>259080</xdr:colOff>
          <xdr:row>22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４ｔ以下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274320</xdr:colOff>
          <xdr:row>22</xdr:row>
          <xdr:rowOff>60960</xdr:rowOff>
        </xdr:from>
        <xdr:to>
          <xdr:col>10</xdr:col>
          <xdr:colOff>175260</xdr:colOff>
          <xdr:row>22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１０ｔ以下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22</xdr:row>
          <xdr:rowOff>60960</xdr:rowOff>
        </xdr:from>
        <xdr:to>
          <xdr:col>14</xdr:col>
          <xdr:colOff>83820</xdr:colOff>
          <xdr:row>22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２５ｔ以下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99060</xdr:colOff>
          <xdr:row>22</xdr:row>
          <xdr:rowOff>60960</xdr:rowOff>
        </xdr:from>
        <xdr:to>
          <xdr:col>17</xdr:col>
          <xdr:colOff>365760</xdr:colOff>
          <xdr:row>22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27</xdr:row>
          <xdr:rowOff>60960</xdr:rowOff>
        </xdr:from>
        <xdr:to>
          <xdr:col>5</xdr:col>
          <xdr:colOff>342900</xdr:colOff>
          <xdr:row>27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274320</xdr:colOff>
          <xdr:row>27</xdr:row>
          <xdr:rowOff>60960</xdr:rowOff>
        </xdr:from>
        <xdr:to>
          <xdr:col>9</xdr:col>
          <xdr:colOff>251460</xdr:colOff>
          <xdr:row>27</xdr:row>
          <xdr:rowOff>266700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29</xdr:row>
          <xdr:rowOff>30480</xdr:rowOff>
        </xdr:from>
        <xdr:to>
          <xdr:col>5</xdr:col>
          <xdr:colOff>342900</xdr:colOff>
          <xdr:row>29</xdr:row>
          <xdr:rowOff>236220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29</xdr:row>
          <xdr:rowOff>30480</xdr:rowOff>
        </xdr:from>
        <xdr:to>
          <xdr:col>15</xdr:col>
          <xdr:colOff>7620</xdr:colOff>
          <xdr:row>29</xdr:row>
          <xdr:rowOff>236220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37</xdr:row>
          <xdr:rowOff>60960</xdr:rowOff>
        </xdr:from>
        <xdr:to>
          <xdr:col>5</xdr:col>
          <xdr:colOff>342900</xdr:colOff>
          <xdr:row>37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274320</xdr:colOff>
          <xdr:row>37</xdr:row>
          <xdr:rowOff>60960</xdr:rowOff>
        </xdr:from>
        <xdr:to>
          <xdr:col>9</xdr:col>
          <xdr:colOff>251460</xdr:colOff>
          <xdr:row>37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30</xdr:row>
          <xdr:rowOff>30480</xdr:rowOff>
        </xdr:from>
        <xdr:to>
          <xdr:col>5</xdr:col>
          <xdr:colOff>342900</xdr:colOff>
          <xdr:row>30</xdr:row>
          <xdr:rowOff>236220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30</xdr:row>
          <xdr:rowOff>30480</xdr:rowOff>
        </xdr:from>
        <xdr:to>
          <xdr:col>15</xdr:col>
          <xdr:colOff>7620</xdr:colOff>
          <xdr:row>30</xdr:row>
          <xdr:rowOff>236220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31</xdr:row>
          <xdr:rowOff>30480</xdr:rowOff>
        </xdr:from>
        <xdr:to>
          <xdr:col>5</xdr:col>
          <xdr:colOff>342900</xdr:colOff>
          <xdr:row>31</xdr:row>
          <xdr:rowOff>236220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31</xdr:row>
          <xdr:rowOff>30480</xdr:rowOff>
        </xdr:from>
        <xdr:to>
          <xdr:col>15</xdr:col>
          <xdr:colOff>7620</xdr:colOff>
          <xdr:row>31</xdr:row>
          <xdr:rowOff>236220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32</xdr:row>
          <xdr:rowOff>30480</xdr:rowOff>
        </xdr:from>
        <xdr:to>
          <xdr:col>5</xdr:col>
          <xdr:colOff>342900</xdr:colOff>
          <xdr:row>32</xdr:row>
          <xdr:rowOff>236220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32</xdr:row>
          <xdr:rowOff>30480</xdr:rowOff>
        </xdr:from>
        <xdr:to>
          <xdr:col>15</xdr:col>
          <xdr:colOff>7620</xdr:colOff>
          <xdr:row>32</xdr:row>
          <xdr:rowOff>236220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33</xdr:row>
          <xdr:rowOff>30480</xdr:rowOff>
        </xdr:from>
        <xdr:to>
          <xdr:col>5</xdr:col>
          <xdr:colOff>342900</xdr:colOff>
          <xdr:row>33</xdr:row>
          <xdr:rowOff>236220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33</xdr:row>
          <xdr:rowOff>30480</xdr:rowOff>
        </xdr:from>
        <xdr:to>
          <xdr:col>15</xdr:col>
          <xdr:colOff>7620</xdr:colOff>
          <xdr:row>33</xdr:row>
          <xdr:rowOff>236220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34</xdr:row>
          <xdr:rowOff>30480</xdr:rowOff>
        </xdr:from>
        <xdr:to>
          <xdr:col>5</xdr:col>
          <xdr:colOff>342900</xdr:colOff>
          <xdr:row>34</xdr:row>
          <xdr:rowOff>236220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34</xdr:row>
          <xdr:rowOff>30480</xdr:rowOff>
        </xdr:from>
        <xdr:to>
          <xdr:col>15</xdr:col>
          <xdr:colOff>7620</xdr:colOff>
          <xdr:row>34</xdr:row>
          <xdr:rowOff>236220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35</xdr:row>
          <xdr:rowOff>30480</xdr:rowOff>
        </xdr:from>
        <xdr:to>
          <xdr:col>5</xdr:col>
          <xdr:colOff>342900</xdr:colOff>
          <xdr:row>35</xdr:row>
          <xdr:rowOff>236220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35</xdr:row>
          <xdr:rowOff>30480</xdr:rowOff>
        </xdr:from>
        <xdr:to>
          <xdr:col>15</xdr:col>
          <xdr:colOff>7620</xdr:colOff>
          <xdr:row>35</xdr:row>
          <xdr:rowOff>236220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36</xdr:row>
          <xdr:rowOff>30480</xdr:rowOff>
        </xdr:from>
        <xdr:to>
          <xdr:col>5</xdr:col>
          <xdr:colOff>342900</xdr:colOff>
          <xdr:row>36</xdr:row>
          <xdr:rowOff>236220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</xdr:colOff>
          <xdr:row>36</xdr:row>
          <xdr:rowOff>30480</xdr:rowOff>
        </xdr:from>
        <xdr:to>
          <xdr:col>15</xdr:col>
          <xdr:colOff>7620</xdr:colOff>
          <xdr:row>36</xdr:row>
          <xdr:rowOff>236220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15</xdr:row>
          <xdr:rowOff>60960</xdr:rowOff>
        </xdr:from>
        <xdr:to>
          <xdr:col>5</xdr:col>
          <xdr:colOff>342900</xdr:colOff>
          <xdr:row>15</xdr:row>
          <xdr:rowOff>266700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274320</xdr:colOff>
          <xdr:row>15</xdr:row>
          <xdr:rowOff>60960</xdr:rowOff>
        </xdr:from>
        <xdr:to>
          <xdr:col>9</xdr:col>
          <xdr:colOff>251460</xdr:colOff>
          <xdr:row>15</xdr:row>
          <xdr:rowOff>266700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xdr:twoCellAnchor editAs="oneCell">
    <xdr:from>
      <xdr:col>16</xdr:col>
      <xdr:colOff>150502</xdr:colOff>
      <xdr:row>30</xdr:row>
      <xdr:rowOff>9526</xdr:rowOff>
    </xdr:from>
    <xdr:to>
      <xdr:col>19</xdr:col>
      <xdr:colOff>331477</xdr:colOff>
      <xdr:row>35</xdr:row>
      <xdr:rowOff>228601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402" y="9096376"/>
          <a:ext cx="1790700" cy="17907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188602</xdr:colOff>
      <xdr:row>4</xdr:row>
      <xdr:rowOff>219076</xdr:rowOff>
    </xdr:from>
    <xdr:to>
      <xdr:col>19</xdr:col>
      <xdr:colOff>369577</xdr:colOff>
      <xdr:row>11</xdr:row>
      <xdr:rowOff>76201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0502" y="1200151"/>
          <a:ext cx="1790700" cy="17907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14</xdr:row>
          <xdr:rowOff>30480</xdr:rowOff>
        </xdr:from>
        <xdr:to>
          <xdr:col>5</xdr:col>
          <xdr:colOff>342900</xdr:colOff>
          <xdr:row>14</xdr:row>
          <xdr:rowOff>236220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274320</xdr:colOff>
          <xdr:row>14</xdr:row>
          <xdr:rowOff>30480</xdr:rowOff>
        </xdr:from>
        <xdr:to>
          <xdr:col>9</xdr:col>
          <xdr:colOff>251460</xdr:colOff>
          <xdr:row>14</xdr:row>
          <xdr:rowOff>236220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200025</xdr:colOff>
      <xdr:row>0</xdr:row>
      <xdr:rowOff>76200</xdr:rowOff>
    </xdr:from>
    <xdr:to>
      <xdr:col>19</xdr:col>
      <xdr:colOff>590549</xdr:colOff>
      <xdr:row>1</xdr:row>
      <xdr:rowOff>71223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76200"/>
          <a:ext cx="3114674" cy="3664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2477;&#12501;&#12488;&#12521;&#12452;&#12491;&#12531;&#12464;\&#26908;&#35342;&#29289;&#20214;\_&#21402;&#12415;&#12539;&#32784;&#38663;&#35336;&#31639;&#20381;&#38972;&#26360;&#12289;&#26045;&#24037;&#21487;&#21542;&#26908;&#35342;&#26360;\&#19978;&#27700;&#12539;&#36786;&#27700;&#12288;&#21402;&#12415;&#35336;&#31639;&#12539;&#32784;&#38663;&#35336;&#31639;&#12288;&#20381;&#38972;&#26360;&#12288;201701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abiki_a/Desktop/&#20381;&#38972;&#26360;&#26696;/&#65288;&#26696;&#65289;180330&#37197;&#24067;&#29992;&#65289;&#65320;&#65324;&#35211;&#31309;&#26465;&#20214;&#26360;&#12288;&#21476;&#30000;&#12473;&#12506;&#12471;&#12515;&#12523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水・農水　厚み計算・耐震計算依頼書"/>
    </sheetNames>
    <sheetDataSet>
      <sheetData sheetId="0">
        <row r="2">
          <cell r="T2">
            <v>0</v>
          </cell>
        </row>
        <row r="3">
          <cell r="T3" t="str">
            <v>厚み計算のみ</v>
          </cell>
        </row>
        <row r="4">
          <cell r="T4" t="str">
            <v>耐震計算のみ</v>
          </cell>
        </row>
        <row r="5">
          <cell r="T5" t="str">
            <v>厚み計算　・　耐震計算</v>
          </cell>
        </row>
        <row r="6">
          <cell r="T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構造計算条件（パイプライン用_条件表①）"/>
      <sheetName val="構造計算条件（パイプライン用_条件表①）複数用 (2)"/>
      <sheetName val="リスト"/>
      <sheetName val="不要　構造計算条件（水道用_条件表②）"/>
      <sheetName val="見積条件表"/>
      <sheetName val="構造計算条件（パイプライン用_条件表①）複数用"/>
    </sheetNames>
    <sheetDataSet>
      <sheetData sheetId="0"/>
      <sheetData sheetId="1"/>
      <sheetData sheetId="2">
        <row r="3">
          <cell r="A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I3">
            <v>0</v>
          </cell>
        </row>
        <row r="4">
          <cell r="A4" t="str">
            <v>自立管</v>
          </cell>
          <cell r="C4">
            <v>18</v>
          </cell>
          <cell r="D4" t="str">
            <v>砂質</v>
          </cell>
          <cell r="E4" t="str">
            <v>砂質</v>
          </cell>
          <cell r="F4" t="str">
            <v>Ⅰ</v>
          </cell>
          <cell r="G4" t="str">
            <v>素掘方式</v>
          </cell>
          <cell r="I4" t="str">
            <v>オープンタイプ</v>
          </cell>
        </row>
        <row r="5">
          <cell r="A5" t="str">
            <v>その他</v>
          </cell>
          <cell r="C5">
            <v>19</v>
          </cell>
          <cell r="D5" t="str">
            <v>レキ質</v>
          </cell>
          <cell r="E5" t="str">
            <v>レキ質</v>
          </cell>
          <cell r="F5" t="str">
            <v>Ⅱ</v>
          </cell>
          <cell r="G5" t="str">
            <v>土留矢板方式</v>
          </cell>
          <cell r="I5" t="str">
            <v>ｸﾛｰｽﾞﾄﾞ・ｾﾐｸﾛｰｽﾞﾄﾞ</v>
          </cell>
        </row>
        <row r="6">
          <cell r="A6">
            <v>0</v>
          </cell>
          <cell r="C6">
            <v>20</v>
          </cell>
          <cell r="D6" t="str">
            <v>粘性土</v>
          </cell>
          <cell r="E6">
            <v>0</v>
          </cell>
          <cell r="F6">
            <v>0</v>
          </cell>
          <cell r="G6">
            <v>0</v>
          </cell>
          <cell r="I6" t="str">
            <v>ポンプ系</v>
          </cell>
        </row>
        <row r="7">
          <cell r="A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</row>
        <row r="8">
          <cell r="A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</row>
        <row r="9">
          <cell r="A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</row>
        <row r="10">
          <cell r="A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</row>
        <row r="11">
          <cell r="A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</row>
        <row r="12">
          <cell r="A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21" Type="http://schemas.openxmlformats.org/officeDocument/2006/relationships/ctrlProp" Target="../ctrlProps/ctrlProp39.xml"/><Relationship Id="rId34" Type="http://schemas.openxmlformats.org/officeDocument/2006/relationships/ctrlProp" Target="../ctrlProps/ctrlProp52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29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31" Type="http://schemas.openxmlformats.org/officeDocument/2006/relationships/ctrlProp" Target="../ctrlProps/ctrlProp49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8" Type="http://schemas.openxmlformats.org/officeDocument/2006/relationships/ctrlProp" Target="../ctrlProps/ctrlProp26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1:AB39"/>
  <sheetViews>
    <sheetView showGridLines="0" tabSelected="1" zoomScaleNormal="100" zoomScaleSheetLayoutView="85" workbookViewId="0">
      <selection activeCell="H6" sqref="H6:P6"/>
    </sheetView>
  </sheetViews>
  <sheetFormatPr defaultColWidth="4.44140625" defaultRowHeight="18" customHeight="1" x14ac:dyDescent="0.2"/>
  <cols>
    <col min="1" max="1" width="4.44140625" style="2"/>
    <col min="2" max="2" width="4.44140625" style="1"/>
    <col min="3" max="7" width="4.44140625" style="2"/>
    <col min="8" max="23" width="4.44140625" style="25"/>
    <col min="24" max="24" width="7" style="2" bestFit="1" customWidth="1"/>
    <col min="25" max="16384" width="4.44140625" style="2"/>
  </cols>
  <sheetData>
    <row r="1" spans="2:28" ht="15" customHeight="1" x14ac:dyDescent="0.2"/>
    <row r="2" spans="2:28" ht="24.75" customHeight="1" x14ac:dyDescent="0.2">
      <c r="B2" s="279" t="s">
        <v>173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2:28" ht="9.75" customHeight="1" x14ac:dyDescent="0.2"/>
    <row r="4" spans="2:28" ht="14.25" customHeight="1" x14ac:dyDescent="0.2">
      <c r="B4" s="17" t="s">
        <v>27</v>
      </c>
      <c r="C4" s="18"/>
      <c r="D4" s="18"/>
      <c r="E4" s="18"/>
      <c r="F4" s="18"/>
      <c r="G4" s="18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19"/>
    </row>
    <row r="5" spans="2:28" ht="18" customHeight="1" x14ac:dyDescent="0.2">
      <c r="B5" s="33" t="s">
        <v>28</v>
      </c>
      <c r="C5" s="34" t="s">
        <v>29</v>
      </c>
      <c r="D5" s="34"/>
      <c r="E5" s="34"/>
      <c r="F5" s="34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6"/>
    </row>
    <row r="6" spans="2:28" ht="18" customHeight="1" x14ac:dyDescent="0.2">
      <c r="B6" s="11"/>
      <c r="C6" s="12" t="s">
        <v>30</v>
      </c>
      <c r="D6" s="12"/>
      <c r="E6" s="12"/>
      <c r="F6" s="12"/>
      <c r="G6" s="20" t="s">
        <v>22</v>
      </c>
      <c r="H6" s="280"/>
      <c r="I6" s="280"/>
      <c r="J6" s="280"/>
      <c r="K6" s="280"/>
      <c r="L6" s="280"/>
      <c r="M6" s="280"/>
      <c r="N6" s="280"/>
      <c r="O6" s="280"/>
      <c r="P6" s="280"/>
      <c r="Q6" s="28" t="s">
        <v>23</v>
      </c>
      <c r="R6" s="28"/>
      <c r="S6" s="28"/>
      <c r="T6" s="28"/>
      <c r="U6" s="28"/>
      <c r="V6" s="28"/>
      <c r="W6" s="28"/>
      <c r="X6" s="13"/>
    </row>
    <row r="7" spans="2:28" ht="18" customHeight="1" x14ac:dyDescent="0.2">
      <c r="B7" s="41"/>
      <c r="C7" s="42" t="s">
        <v>31</v>
      </c>
      <c r="D7" s="42"/>
      <c r="E7" s="42"/>
      <c r="F7" s="42"/>
      <c r="G7" s="43" t="s">
        <v>22</v>
      </c>
      <c r="H7" s="281"/>
      <c r="I7" s="281"/>
      <c r="J7" s="281"/>
      <c r="K7" s="281"/>
      <c r="L7" s="281"/>
      <c r="M7" s="281"/>
      <c r="N7" s="281"/>
      <c r="O7" s="281"/>
      <c r="P7" s="281"/>
      <c r="Q7" s="44" t="s">
        <v>23</v>
      </c>
      <c r="R7" s="44"/>
      <c r="S7" s="44"/>
      <c r="T7" s="44"/>
      <c r="U7" s="44"/>
      <c r="V7" s="44"/>
      <c r="W7" s="44"/>
      <c r="X7" s="45"/>
    </row>
    <row r="8" spans="2:28" ht="18" customHeight="1" x14ac:dyDescent="0.2">
      <c r="B8" s="41"/>
      <c r="C8" s="42" t="s">
        <v>32</v>
      </c>
      <c r="D8" s="42"/>
      <c r="E8" s="42"/>
      <c r="F8" s="42"/>
      <c r="G8" s="43" t="s">
        <v>22</v>
      </c>
      <c r="H8" s="281"/>
      <c r="I8" s="281"/>
      <c r="J8" s="281"/>
      <c r="K8" s="281"/>
      <c r="L8" s="281"/>
      <c r="M8" s="281"/>
      <c r="N8" s="281"/>
      <c r="O8" s="281"/>
      <c r="P8" s="281"/>
      <c r="Q8" s="44" t="s">
        <v>23</v>
      </c>
      <c r="R8" s="44"/>
      <c r="S8" s="44"/>
      <c r="T8" s="44"/>
      <c r="U8" s="44"/>
      <c r="V8" s="44"/>
      <c r="W8" s="44"/>
      <c r="X8" s="45"/>
    </row>
    <row r="9" spans="2:28" ht="18" customHeight="1" x14ac:dyDescent="0.2">
      <c r="B9" s="41"/>
      <c r="C9" s="42" t="s">
        <v>33</v>
      </c>
      <c r="D9" s="42"/>
      <c r="E9" s="42"/>
      <c r="F9" s="42"/>
      <c r="G9" s="43" t="s">
        <v>22</v>
      </c>
      <c r="H9" s="281"/>
      <c r="I9" s="281"/>
      <c r="J9" s="281"/>
      <c r="K9" s="281"/>
      <c r="L9" s="281"/>
      <c r="M9" s="281"/>
      <c r="N9" s="281"/>
      <c r="O9" s="281"/>
      <c r="P9" s="281"/>
      <c r="Q9" s="44" t="s">
        <v>24</v>
      </c>
      <c r="R9" s="44"/>
      <c r="S9" s="44"/>
      <c r="T9" s="44"/>
      <c r="U9" s="44"/>
      <c r="V9" s="44"/>
      <c r="W9" s="44"/>
      <c r="X9" s="45"/>
    </row>
    <row r="10" spans="2:28" ht="18" customHeight="1" x14ac:dyDescent="0.2">
      <c r="B10" s="41"/>
      <c r="C10" s="42" t="s">
        <v>21</v>
      </c>
      <c r="D10" s="42"/>
      <c r="E10" s="42"/>
      <c r="F10" s="42"/>
      <c r="G10" s="43" t="s">
        <v>22</v>
      </c>
      <c r="H10" s="282"/>
      <c r="I10" s="282"/>
      <c r="J10" s="282"/>
      <c r="K10" s="282"/>
      <c r="L10" s="282"/>
      <c r="M10" s="282"/>
      <c r="N10" s="282"/>
      <c r="O10" s="282"/>
      <c r="P10" s="282"/>
      <c r="Q10" s="44" t="s">
        <v>23</v>
      </c>
      <c r="R10" s="46"/>
      <c r="S10" s="46"/>
      <c r="T10" s="46"/>
      <c r="U10" s="46"/>
      <c r="V10" s="46"/>
      <c r="W10" s="46"/>
      <c r="X10" s="45"/>
    </row>
    <row r="11" spans="2:28" ht="18" customHeight="1" x14ac:dyDescent="0.2">
      <c r="B11" s="37"/>
      <c r="C11" s="30" t="s">
        <v>41</v>
      </c>
      <c r="D11" s="38"/>
      <c r="E11" s="38"/>
      <c r="F11" s="39"/>
      <c r="G11" s="16" t="s">
        <v>22</v>
      </c>
      <c r="H11" s="283"/>
      <c r="I11" s="283"/>
      <c r="J11" s="283"/>
      <c r="K11" s="283"/>
      <c r="L11" s="283"/>
      <c r="M11" s="283"/>
      <c r="N11" s="283"/>
      <c r="O11" s="283"/>
      <c r="P11" s="283"/>
      <c r="Q11" s="30" t="s">
        <v>23</v>
      </c>
      <c r="R11" s="38"/>
      <c r="S11" s="38"/>
      <c r="T11" s="38"/>
      <c r="U11" s="38"/>
      <c r="V11" s="38"/>
      <c r="W11" s="38"/>
      <c r="X11" s="40"/>
    </row>
    <row r="12" spans="2:28" ht="18" customHeight="1" x14ac:dyDescent="0.2">
      <c r="B12" s="8" t="s">
        <v>6</v>
      </c>
      <c r="C12" s="34" t="s">
        <v>34</v>
      </c>
      <c r="D12" s="34"/>
      <c r="E12" s="34"/>
      <c r="H12" s="2"/>
      <c r="I12" s="2"/>
      <c r="J12" s="2"/>
      <c r="K12" s="2"/>
      <c r="L12" s="2"/>
      <c r="M12" s="2"/>
      <c r="N12" s="2"/>
      <c r="Q12" s="35"/>
      <c r="R12" s="35"/>
      <c r="S12" s="35"/>
      <c r="T12" s="35"/>
      <c r="U12" s="35"/>
      <c r="V12" s="35"/>
      <c r="W12" s="35"/>
      <c r="X12" s="36"/>
    </row>
    <row r="13" spans="2:28" ht="18" customHeight="1" x14ac:dyDescent="0.2">
      <c r="B13" s="41"/>
      <c r="C13" s="46" t="s">
        <v>35</v>
      </c>
      <c r="D13" s="46"/>
      <c r="E13" s="46"/>
      <c r="F13" s="46"/>
      <c r="G13" s="46"/>
      <c r="H13" s="47" t="s">
        <v>36</v>
      </c>
      <c r="I13" s="47"/>
      <c r="J13" s="47"/>
      <c r="K13" s="47"/>
      <c r="L13" s="47" t="s">
        <v>37</v>
      </c>
      <c r="M13" s="47"/>
      <c r="N13" s="47" t="s">
        <v>53</v>
      </c>
      <c r="O13" s="47"/>
      <c r="P13" s="47"/>
      <c r="Q13" s="47"/>
      <c r="R13" s="47"/>
      <c r="S13" s="47"/>
      <c r="T13" s="47"/>
      <c r="U13" s="47"/>
      <c r="V13" s="47"/>
      <c r="W13" s="47"/>
      <c r="X13" s="48"/>
    </row>
    <row r="14" spans="2:28" ht="18" customHeight="1" x14ac:dyDescent="0.2">
      <c r="B14" s="41"/>
      <c r="C14" s="42" t="s">
        <v>25</v>
      </c>
      <c r="D14" s="42"/>
      <c r="E14" s="42"/>
      <c r="F14" s="42"/>
      <c r="G14" s="46"/>
      <c r="H14" s="46"/>
      <c r="I14" s="46" t="s">
        <v>108</v>
      </c>
      <c r="J14" s="43" t="s">
        <v>9</v>
      </c>
      <c r="K14" s="281"/>
      <c r="L14" s="281"/>
      <c r="M14" s="281"/>
      <c r="N14" s="281"/>
      <c r="O14" s="281"/>
      <c r="P14" s="281"/>
      <c r="Q14" s="281"/>
      <c r="R14" s="281"/>
      <c r="S14" s="281"/>
      <c r="T14" s="44" t="s">
        <v>17</v>
      </c>
      <c r="U14" s="47"/>
      <c r="V14" s="46"/>
      <c r="W14" s="46"/>
      <c r="X14" s="48"/>
      <c r="AB14" s="29"/>
    </row>
    <row r="15" spans="2:28" ht="18" customHeight="1" x14ac:dyDescent="0.2">
      <c r="B15" s="41"/>
      <c r="C15" s="42" t="s">
        <v>38</v>
      </c>
      <c r="D15" s="46"/>
      <c r="E15" s="46"/>
      <c r="F15" s="46"/>
      <c r="G15" s="46"/>
      <c r="H15" s="46"/>
      <c r="I15" s="46"/>
      <c r="J15" s="43" t="s">
        <v>9</v>
      </c>
      <c r="K15" s="281"/>
      <c r="L15" s="281"/>
      <c r="M15" s="281"/>
      <c r="N15" s="281"/>
      <c r="O15" s="281"/>
      <c r="P15" s="281"/>
      <c r="Q15" s="281"/>
      <c r="R15" s="281"/>
      <c r="S15" s="281"/>
      <c r="T15" s="44" t="s">
        <v>15</v>
      </c>
      <c r="U15" s="47"/>
      <c r="V15" s="47"/>
      <c r="W15" s="47"/>
      <c r="X15" s="48"/>
    </row>
    <row r="16" spans="2:28" ht="18" customHeight="1" x14ac:dyDescent="0.2">
      <c r="B16" s="41" t="s">
        <v>6</v>
      </c>
      <c r="C16" s="46" t="s">
        <v>158</v>
      </c>
      <c r="D16" s="42"/>
      <c r="E16" s="42"/>
      <c r="F16" s="42"/>
      <c r="G16" s="42"/>
      <c r="H16" s="44"/>
      <c r="I16" s="44"/>
      <c r="J16" s="43" t="s">
        <v>9</v>
      </c>
      <c r="K16" s="281"/>
      <c r="L16" s="281"/>
      <c r="M16" s="281"/>
      <c r="N16" s="281"/>
      <c r="O16" s="281"/>
      <c r="P16" s="281"/>
      <c r="Q16" s="281"/>
      <c r="R16" s="281"/>
      <c r="S16" s="281"/>
      <c r="T16" s="44" t="s">
        <v>15</v>
      </c>
      <c r="U16" s="46"/>
      <c r="V16" s="46"/>
      <c r="W16" s="46"/>
      <c r="X16" s="45"/>
    </row>
    <row r="17" spans="2:28" ht="18" customHeight="1" x14ac:dyDescent="0.2">
      <c r="B17" s="21" t="s">
        <v>6</v>
      </c>
      <c r="C17" s="2" t="s">
        <v>54</v>
      </c>
      <c r="D17" s="22"/>
      <c r="E17" s="22"/>
      <c r="F17" s="22"/>
      <c r="G17" s="22"/>
      <c r="H17" s="29"/>
      <c r="I17" s="29"/>
      <c r="J17" s="23" t="s">
        <v>9</v>
      </c>
      <c r="K17" s="278"/>
      <c r="L17" s="278"/>
      <c r="M17" s="278"/>
      <c r="N17" s="278"/>
      <c r="O17" s="278"/>
      <c r="P17" s="278"/>
      <c r="Q17" s="278"/>
      <c r="R17" s="278"/>
      <c r="S17" s="278"/>
      <c r="T17" s="29" t="s">
        <v>15</v>
      </c>
      <c r="U17" s="2"/>
      <c r="V17" s="2"/>
      <c r="W17" s="2"/>
      <c r="X17" s="24"/>
    </row>
    <row r="18" spans="2:28" ht="6" customHeight="1" x14ac:dyDescent="0.2">
      <c r="B18" s="7"/>
      <c r="C18" s="4"/>
      <c r="D18" s="4"/>
      <c r="E18" s="4"/>
      <c r="F18" s="4"/>
      <c r="G18" s="4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4"/>
    </row>
    <row r="19" spans="2:28" ht="14.25" customHeight="1" x14ac:dyDescent="0.2">
      <c r="B19" s="17" t="s">
        <v>162</v>
      </c>
      <c r="C19" s="18"/>
      <c r="D19" s="18"/>
      <c r="E19" s="18"/>
      <c r="F19" s="18"/>
      <c r="G19" s="18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19"/>
    </row>
    <row r="20" spans="2:28" ht="18" customHeight="1" x14ac:dyDescent="0.2">
      <c r="B20" s="8" t="s">
        <v>6</v>
      </c>
      <c r="C20" s="9" t="s">
        <v>161</v>
      </c>
      <c r="D20" s="9"/>
      <c r="E20" s="9"/>
      <c r="F20" s="9"/>
      <c r="G20" s="27"/>
      <c r="H20" s="277" t="s">
        <v>42</v>
      </c>
      <c r="I20" s="277"/>
      <c r="J20" s="277"/>
      <c r="K20" s="277"/>
      <c r="L20" s="277"/>
      <c r="M20" s="277"/>
      <c r="N20" s="277"/>
      <c r="O20" s="27"/>
      <c r="P20" s="27"/>
      <c r="Q20" s="27"/>
      <c r="R20" s="27"/>
      <c r="S20" s="27"/>
      <c r="T20" s="27"/>
      <c r="U20" s="27"/>
      <c r="V20" s="27"/>
      <c r="W20" s="27"/>
      <c r="X20" s="10"/>
    </row>
    <row r="21" spans="2:28" ht="18" customHeight="1" x14ac:dyDescent="0.2">
      <c r="B21" s="41"/>
      <c r="C21" s="42"/>
      <c r="D21" s="42" t="s">
        <v>43</v>
      </c>
      <c r="E21" s="42"/>
      <c r="F21" s="42"/>
      <c r="G21" s="42"/>
      <c r="H21" s="44"/>
      <c r="I21" s="42"/>
      <c r="J21" s="42" t="s">
        <v>44</v>
      </c>
      <c r="K21" s="44"/>
      <c r="L21" s="44"/>
      <c r="M21" s="44"/>
      <c r="N21" s="44"/>
      <c r="O21" s="44"/>
      <c r="P21" s="47"/>
      <c r="Q21" s="207"/>
      <c r="R21" s="44"/>
      <c r="S21" s="44"/>
      <c r="T21" s="44"/>
      <c r="U21" s="44"/>
      <c r="V21" s="44"/>
      <c r="W21" s="44"/>
      <c r="X21" s="45"/>
    </row>
    <row r="22" spans="2:28" ht="18" customHeight="1" x14ac:dyDescent="0.2">
      <c r="B22" s="21"/>
      <c r="G22" s="22"/>
      <c r="H22" s="22"/>
      <c r="I22" s="22"/>
      <c r="J22" s="22" t="s">
        <v>159</v>
      </c>
      <c r="K22" s="22"/>
      <c r="L22" s="29"/>
      <c r="M22" s="29"/>
      <c r="N22" s="23" t="s">
        <v>26</v>
      </c>
      <c r="O22" s="270"/>
      <c r="P22" s="270"/>
      <c r="Q22" s="29" t="s">
        <v>1</v>
      </c>
      <c r="R22" s="29"/>
      <c r="S22" s="23" t="s">
        <v>2</v>
      </c>
      <c r="T22" s="208" t="s">
        <v>3</v>
      </c>
      <c r="U22" s="270"/>
      <c r="V22" s="270"/>
      <c r="W22" s="29" t="s">
        <v>4</v>
      </c>
      <c r="X22" s="330" t="b">
        <v>0</v>
      </c>
      <c r="Y22" s="29"/>
      <c r="Z22" s="29"/>
      <c r="AA22" s="22"/>
    </row>
    <row r="23" spans="2:28" ht="18" customHeight="1" x14ac:dyDescent="0.2">
      <c r="B23" s="8" t="s">
        <v>6</v>
      </c>
      <c r="C23" s="9" t="s">
        <v>45</v>
      </c>
      <c r="D23" s="9"/>
      <c r="E23" s="9"/>
      <c r="F23" s="9"/>
      <c r="G23" s="9" t="s">
        <v>49</v>
      </c>
      <c r="H23" s="27"/>
      <c r="I23" s="27"/>
      <c r="J23" s="203" t="s">
        <v>46</v>
      </c>
      <c r="K23" s="27"/>
      <c r="L23" s="27"/>
      <c r="M23" s="27" t="s">
        <v>50</v>
      </c>
      <c r="N23" s="203"/>
      <c r="O23" s="27"/>
      <c r="P23" s="27" t="s">
        <v>48</v>
      </c>
      <c r="Q23" s="27"/>
      <c r="R23" s="27"/>
      <c r="S23" s="27" t="s">
        <v>51</v>
      </c>
      <c r="T23" s="2"/>
      <c r="U23" s="27"/>
      <c r="V23" s="27" t="s">
        <v>47</v>
      </c>
      <c r="W23" s="27"/>
      <c r="X23" s="10"/>
      <c r="Y23" s="329"/>
    </row>
    <row r="24" spans="2:28" ht="18" customHeight="1" x14ac:dyDescent="0.2">
      <c r="B24" s="14"/>
      <c r="C24" s="15"/>
      <c r="D24" s="15"/>
      <c r="E24" s="15"/>
      <c r="F24" s="15"/>
      <c r="G24" s="15" t="s">
        <v>157</v>
      </c>
      <c r="H24" s="30"/>
      <c r="I24" s="273"/>
      <c r="J24" s="273"/>
      <c r="K24" s="273"/>
      <c r="L24" s="273"/>
      <c r="M24" s="273"/>
      <c r="N24" s="273"/>
      <c r="O24" s="273"/>
      <c r="P24" s="30" t="s">
        <v>15</v>
      </c>
      <c r="Q24" s="205" t="s">
        <v>165</v>
      </c>
      <c r="R24" s="30"/>
      <c r="S24" s="30"/>
      <c r="T24" s="30"/>
      <c r="U24" s="30"/>
      <c r="V24" s="30"/>
      <c r="W24" s="15"/>
      <c r="X24" s="40"/>
    </row>
    <row r="25" spans="2:28" ht="18" customHeight="1" x14ac:dyDescent="0.2">
      <c r="B25" s="3" t="s">
        <v>6</v>
      </c>
      <c r="C25" s="4" t="s">
        <v>5</v>
      </c>
      <c r="D25" s="4"/>
      <c r="E25" s="4"/>
      <c r="F25" s="4"/>
      <c r="G25" s="5" t="s">
        <v>3</v>
      </c>
      <c r="H25" s="271"/>
      <c r="I25" s="271"/>
      <c r="J25" s="26" t="s">
        <v>4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6"/>
    </row>
    <row r="26" spans="2:28" ht="18" customHeight="1" x14ac:dyDescent="0.2">
      <c r="B26" s="3" t="s">
        <v>7</v>
      </c>
      <c r="C26" s="4" t="s">
        <v>20</v>
      </c>
      <c r="D26" s="4"/>
      <c r="E26" s="4"/>
      <c r="F26" s="4"/>
      <c r="G26" s="5" t="s">
        <v>9</v>
      </c>
      <c r="H26" s="272"/>
      <c r="I26" s="272"/>
      <c r="J26" s="26" t="s">
        <v>93</v>
      </c>
      <c r="K26" s="206" t="s">
        <v>160</v>
      </c>
      <c r="L26" s="26"/>
      <c r="M26" s="26"/>
      <c r="N26" s="26"/>
      <c r="V26" s="26"/>
      <c r="W26" s="26"/>
      <c r="X26" s="6"/>
    </row>
    <row r="27" spans="2:28" ht="18" customHeight="1" x14ac:dyDescent="0.2">
      <c r="B27" s="3" t="s">
        <v>6</v>
      </c>
      <c r="C27" s="4" t="s">
        <v>8</v>
      </c>
      <c r="D27" s="4"/>
      <c r="E27" s="4"/>
      <c r="F27" s="4"/>
      <c r="G27" s="32" t="s">
        <v>442</v>
      </c>
      <c r="H27" s="272"/>
      <c r="I27" s="272"/>
      <c r="J27" s="26" t="s">
        <v>93</v>
      </c>
      <c r="K27" s="7" t="s">
        <v>73</v>
      </c>
      <c r="L27" s="26"/>
      <c r="M27" s="5" t="s">
        <v>443</v>
      </c>
      <c r="N27" s="332"/>
      <c r="O27" s="332"/>
      <c r="P27" s="26" t="s">
        <v>93</v>
      </c>
      <c r="Q27" s="206" t="s">
        <v>441</v>
      </c>
      <c r="R27" s="26"/>
      <c r="S27" s="5"/>
      <c r="T27" s="331"/>
      <c r="U27" s="331"/>
      <c r="V27" s="26"/>
      <c r="W27" s="26"/>
      <c r="X27" s="6"/>
      <c r="Y27" s="329"/>
    </row>
    <row r="28" spans="2:28" ht="18" customHeight="1" x14ac:dyDescent="0.2">
      <c r="B28" s="3" t="s">
        <v>6</v>
      </c>
      <c r="C28" s="4" t="s">
        <v>10</v>
      </c>
      <c r="D28" s="4"/>
      <c r="E28" s="4"/>
      <c r="F28" s="4"/>
      <c r="G28" s="5" t="s">
        <v>9</v>
      </c>
      <c r="H28" s="284"/>
      <c r="I28" s="284"/>
      <c r="J28" s="26" t="s">
        <v>11</v>
      </c>
      <c r="K28" s="206" t="s">
        <v>156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6"/>
    </row>
    <row r="29" spans="2:28" ht="18" customHeight="1" x14ac:dyDescent="0.2">
      <c r="B29" s="8" t="s">
        <v>6</v>
      </c>
      <c r="C29" s="9" t="s">
        <v>12</v>
      </c>
      <c r="D29" s="9"/>
      <c r="E29" s="9"/>
      <c r="F29" s="9"/>
      <c r="G29" s="9" t="s">
        <v>13</v>
      </c>
      <c r="H29" s="27"/>
      <c r="I29" s="27"/>
      <c r="J29" s="27" t="s">
        <v>14</v>
      </c>
      <c r="K29" s="2"/>
      <c r="L29" s="27"/>
      <c r="M29" s="27" t="s">
        <v>52</v>
      </c>
      <c r="N29" s="2"/>
      <c r="O29" s="27"/>
      <c r="P29" s="15" t="s">
        <v>157</v>
      </c>
      <c r="Q29" s="27"/>
      <c r="R29" s="204"/>
      <c r="S29" s="204"/>
      <c r="T29" s="204"/>
      <c r="U29" s="204"/>
      <c r="V29" s="204"/>
      <c r="W29" s="30" t="s">
        <v>15</v>
      </c>
      <c r="X29" s="10"/>
      <c r="AA29" s="29"/>
      <c r="AB29" s="29"/>
    </row>
    <row r="30" spans="2:28" ht="18" customHeight="1" x14ac:dyDescent="0.2">
      <c r="B30" s="3" t="s">
        <v>6</v>
      </c>
      <c r="C30" s="4" t="s">
        <v>16</v>
      </c>
      <c r="D30" s="4"/>
      <c r="E30" s="4"/>
      <c r="F30" s="4"/>
      <c r="G30" s="4"/>
      <c r="H30" s="5" t="s">
        <v>171</v>
      </c>
      <c r="I30" s="272"/>
      <c r="J30" s="272"/>
      <c r="K30" s="26" t="s">
        <v>172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6"/>
    </row>
    <row r="31" spans="2:28" ht="6" customHeight="1" x14ac:dyDescent="0.2">
      <c r="B31" s="7"/>
      <c r="C31" s="4"/>
      <c r="D31" s="4"/>
      <c r="E31" s="4"/>
      <c r="F31" s="4"/>
      <c r="G31" s="4"/>
      <c r="H31" s="5"/>
      <c r="I31" s="209"/>
      <c r="J31" s="209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4"/>
    </row>
    <row r="32" spans="2:28" ht="14.25" customHeight="1" x14ac:dyDescent="0.2">
      <c r="B32" s="17" t="s">
        <v>163</v>
      </c>
      <c r="C32" s="18"/>
      <c r="D32" s="18"/>
      <c r="E32" s="18"/>
      <c r="F32" s="18"/>
      <c r="G32" s="18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19"/>
    </row>
    <row r="33" spans="2:24" ht="18" customHeight="1" x14ac:dyDescent="0.2">
      <c r="B33" s="8" t="s">
        <v>6</v>
      </c>
      <c r="C33" s="4" t="s">
        <v>164</v>
      </c>
      <c r="D33" s="4"/>
      <c r="E33" s="4"/>
      <c r="F33" s="27"/>
      <c r="G33" s="4" t="s">
        <v>36</v>
      </c>
      <c r="H33" s="26"/>
      <c r="I33" s="15"/>
      <c r="J33" s="26" t="s">
        <v>37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6"/>
    </row>
    <row r="34" spans="2:24" ht="18" customHeight="1" x14ac:dyDescent="0.2">
      <c r="B34" s="8" t="s">
        <v>6</v>
      </c>
      <c r="C34" s="22" t="s">
        <v>166</v>
      </c>
      <c r="D34" s="4"/>
      <c r="E34" s="4"/>
      <c r="F34" s="27"/>
      <c r="G34" s="4" t="s">
        <v>167</v>
      </c>
      <c r="H34" s="206" t="s">
        <v>170</v>
      </c>
      <c r="I34" s="2"/>
      <c r="J34" s="2"/>
      <c r="K34" s="2"/>
      <c r="L34" s="26"/>
      <c r="M34" s="2"/>
      <c r="N34" s="2"/>
      <c r="O34" s="15"/>
      <c r="P34" s="26" t="s">
        <v>168</v>
      </c>
      <c r="Q34" s="206" t="s">
        <v>169</v>
      </c>
      <c r="R34" s="26"/>
      <c r="S34" s="26"/>
      <c r="T34" s="26"/>
      <c r="U34" s="26"/>
      <c r="V34" s="26"/>
      <c r="W34" s="26"/>
      <c r="X34" s="6"/>
    </row>
    <row r="35" spans="2:24" ht="6" customHeight="1" x14ac:dyDescent="0.2">
      <c r="B35" s="7"/>
      <c r="C35" s="4"/>
      <c r="D35" s="4"/>
      <c r="E35" s="4"/>
      <c r="F35" s="4"/>
      <c r="G35" s="4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4"/>
    </row>
    <row r="36" spans="2:24" ht="18" customHeight="1" x14ac:dyDescent="0.2">
      <c r="B36" s="8" t="s">
        <v>18</v>
      </c>
      <c r="C36" s="9" t="s">
        <v>19</v>
      </c>
      <c r="D36" s="9"/>
      <c r="E36" s="9"/>
      <c r="F36" s="9"/>
      <c r="G36" s="9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10"/>
    </row>
    <row r="37" spans="2:24" ht="46.5" customHeight="1" x14ac:dyDescent="0.2">
      <c r="B37" s="274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6"/>
    </row>
    <row r="38" spans="2:24" ht="16.5" customHeight="1" x14ac:dyDescent="0.2">
      <c r="B38" s="1" t="s">
        <v>39</v>
      </c>
      <c r="D38" s="2" t="s">
        <v>40</v>
      </c>
    </row>
    <row r="39" spans="2:24" ht="18" customHeight="1" x14ac:dyDescent="0.2">
      <c r="B39" s="1" t="s">
        <v>119</v>
      </c>
      <c r="D39" s="2" t="s">
        <v>120</v>
      </c>
    </row>
  </sheetData>
  <mergeCells count="22">
    <mergeCell ref="B37:X37"/>
    <mergeCell ref="H20:N20"/>
    <mergeCell ref="K17:S17"/>
    <mergeCell ref="B2:Q2"/>
    <mergeCell ref="H6:P6"/>
    <mergeCell ref="H9:P9"/>
    <mergeCell ref="H7:P7"/>
    <mergeCell ref="H8:P8"/>
    <mergeCell ref="H10:P10"/>
    <mergeCell ref="H11:P11"/>
    <mergeCell ref="K14:S14"/>
    <mergeCell ref="K15:S15"/>
    <mergeCell ref="K16:S16"/>
    <mergeCell ref="I30:J30"/>
    <mergeCell ref="H28:I28"/>
    <mergeCell ref="O22:P22"/>
    <mergeCell ref="U22:V22"/>
    <mergeCell ref="H25:I25"/>
    <mergeCell ref="H26:I26"/>
    <mergeCell ref="H27:I27"/>
    <mergeCell ref="I24:O24"/>
    <mergeCell ref="N27:O27"/>
  </mergeCells>
  <phoneticPr fontId="1"/>
  <conditionalFormatting sqref="O22:P22 U22:V22">
    <cfRule type="expression" dxfId="3" priority="10">
      <formula>$X$22=FALSE</formula>
    </cfRule>
  </conditionalFormatting>
  <dataValidations count="2">
    <dataValidation imeMode="halfAlpha" allowBlank="1" showInputMessage="1" showErrorMessage="1" sqref="H6:P6 K17:S17 H25:I28 K23 T27:U27 H10:H11 O22:P23 U22:V22 I30:J31 U23 N27" xr:uid="{00000000-0002-0000-0000-000000000000}"/>
    <dataValidation imeMode="hiragana" allowBlank="1" showInputMessage="1" showErrorMessage="1" sqref="H7:P9 B37:X37 K14:S16 I24:O24 R29:V29" xr:uid="{00000000-0002-0000-0000-000001000000}"/>
  </dataValidations>
  <printOptions horizontalCentered="1" verticalCentered="1"/>
  <pageMargins left="0.19685039370078741" right="0.19685039370078741" top="0" bottom="0" header="0.31496062992125984" footer="0.31496062992125984"/>
  <pageSetup paperSize="9" scale="90" orientation="portrait" horizontalDpi="1200" verticalDpi="1200" r:id="rId1"/>
  <headerFooter>
    <oddFooter>&amp;RVer.1.0
2019/03/18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7" r:id="rId4" name="Check Box 43">
              <controlPr defaultSize="0" autoFill="0" autoLine="0" autoPict="0">
                <anchor moveWithCells="1">
                  <from>
                    <xdr:col>6</xdr:col>
                    <xdr:colOff>7620</xdr:colOff>
                    <xdr:row>12</xdr:row>
                    <xdr:rowOff>30480</xdr:rowOff>
                  </from>
                  <to>
                    <xdr:col>6</xdr:col>
                    <xdr:colOff>274320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>
                  <from>
                    <xdr:col>10</xdr:col>
                    <xdr:colOff>7620</xdr:colOff>
                    <xdr:row>12</xdr:row>
                    <xdr:rowOff>30480</xdr:rowOff>
                  </from>
                  <to>
                    <xdr:col>10</xdr:col>
                    <xdr:colOff>274320</xdr:colOff>
                    <xdr:row>12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7620</xdr:colOff>
                    <xdr:row>20</xdr:row>
                    <xdr:rowOff>30480</xdr:rowOff>
                  </from>
                  <to>
                    <xdr:col>2</xdr:col>
                    <xdr:colOff>274320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8</xdr:col>
                    <xdr:colOff>7620</xdr:colOff>
                    <xdr:row>20</xdr:row>
                    <xdr:rowOff>30480</xdr:rowOff>
                  </from>
                  <to>
                    <xdr:col>8</xdr:col>
                    <xdr:colOff>274320</xdr:colOff>
                    <xdr:row>20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5</xdr:col>
                    <xdr:colOff>7620</xdr:colOff>
                    <xdr:row>28</xdr:row>
                    <xdr:rowOff>30480</xdr:rowOff>
                  </from>
                  <to>
                    <xdr:col>5</xdr:col>
                    <xdr:colOff>274320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Check Box 34">
              <controlPr defaultSize="0" autoFill="0" autoLine="0" autoPict="0">
                <anchor moveWithCells="1">
                  <from>
                    <xdr:col>8</xdr:col>
                    <xdr:colOff>7620</xdr:colOff>
                    <xdr:row>28</xdr:row>
                    <xdr:rowOff>30480</xdr:rowOff>
                  </from>
                  <to>
                    <xdr:col>8</xdr:col>
                    <xdr:colOff>274320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Check Box 35">
              <controlPr defaultSize="0" autoFill="0" autoLine="0" autoPict="0">
                <anchor moveWithCells="1">
                  <from>
                    <xdr:col>11</xdr:col>
                    <xdr:colOff>7620</xdr:colOff>
                    <xdr:row>28</xdr:row>
                    <xdr:rowOff>30480</xdr:rowOff>
                  </from>
                  <to>
                    <xdr:col>11</xdr:col>
                    <xdr:colOff>274320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Check Box 36">
              <controlPr defaultSize="0" autoFill="0" autoLine="0" autoPict="0">
                <anchor moveWithCells="1">
                  <from>
                    <xdr:col>14</xdr:col>
                    <xdr:colOff>7620</xdr:colOff>
                    <xdr:row>28</xdr:row>
                    <xdr:rowOff>30480</xdr:rowOff>
                  </from>
                  <to>
                    <xdr:col>14</xdr:col>
                    <xdr:colOff>274320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Check Box 47">
              <controlPr defaultSize="0" autoFill="0" autoLine="0" autoPict="0">
                <anchor moveWithCells="1">
                  <from>
                    <xdr:col>5</xdr:col>
                    <xdr:colOff>7620</xdr:colOff>
                    <xdr:row>22</xdr:row>
                    <xdr:rowOff>30480</xdr:rowOff>
                  </from>
                  <to>
                    <xdr:col>5</xdr:col>
                    <xdr:colOff>274320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Check Box 48">
              <controlPr defaultSize="0" autoFill="0" autoLine="0" autoPict="0">
                <anchor moveWithCells="1">
                  <from>
                    <xdr:col>8</xdr:col>
                    <xdr:colOff>7620</xdr:colOff>
                    <xdr:row>22</xdr:row>
                    <xdr:rowOff>30480</xdr:rowOff>
                  </from>
                  <to>
                    <xdr:col>8</xdr:col>
                    <xdr:colOff>274320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4" name="Check Box 49">
              <controlPr defaultSize="0" autoFill="0" autoLine="0" autoPict="0">
                <anchor moveWithCells="1">
                  <from>
                    <xdr:col>20</xdr:col>
                    <xdr:colOff>7620</xdr:colOff>
                    <xdr:row>22</xdr:row>
                    <xdr:rowOff>30480</xdr:rowOff>
                  </from>
                  <to>
                    <xdr:col>20</xdr:col>
                    <xdr:colOff>274320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Check Box 50">
              <controlPr defaultSize="0" autoFill="0" autoLine="0" autoPict="0">
                <anchor moveWithCells="1">
                  <from>
                    <xdr:col>11</xdr:col>
                    <xdr:colOff>7620</xdr:colOff>
                    <xdr:row>22</xdr:row>
                    <xdr:rowOff>30480</xdr:rowOff>
                  </from>
                  <to>
                    <xdr:col>11</xdr:col>
                    <xdr:colOff>274320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14</xdr:col>
                    <xdr:colOff>7620</xdr:colOff>
                    <xdr:row>22</xdr:row>
                    <xdr:rowOff>30480</xdr:rowOff>
                  </from>
                  <to>
                    <xdr:col>14</xdr:col>
                    <xdr:colOff>274320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17</xdr:col>
                    <xdr:colOff>7620</xdr:colOff>
                    <xdr:row>22</xdr:row>
                    <xdr:rowOff>30480</xdr:rowOff>
                  </from>
                  <to>
                    <xdr:col>17</xdr:col>
                    <xdr:colOff>274320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defaultSize="0" autoFill="0" autoLine="0" autoPict="0">
                <anchor moveWithCells="1">
                  <from>
                    <xdr:col>5</xdr:col>
                    <xdr:colOff>7620</xdr:colOff>
                    <xdr:row>23</xdr:row>
                    <xdr:rowOff>30480</xdr:rowOff>
                  </from>
                  <to>
                    <xdr:col>5</xdr:col>
                    <xdr:colOff>274320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8</xdr:col>
                    <xdr:colOff>7620</xdr:colOff>
                    <xdr:row>32</xdr:row>
                    <xdr:rowOff>30480</xdr:rowOff>
                  </from>
                  <to>
                    <xdr:col>8</xdr:col>
                    <xdr:colOff>274320</xdr:colOff>
                    <xdr:row>32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0" name="Check Box 46">
              <controlPr defaultSize="0" autoFill="0" autoLine="0" autoPict="0">
                <anchor moveWithCells="1">
                  <from>
                    <xdr:col>5</xdr:col>
                    <xdr:colOff>7620</xdr:colOff>
                    <xdr:row>32</xdr:row>
                    <xdr:rowOff>30480</xdr:rowOff>
                  </from>
                  <to>
                    <xdr:col>5</xdr:col>
                    <xdr:colOff>274320</xdr:colOff>
                    <xdr:row>32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Check Box 54">
              <controlPr defaultSize="0" autoFill="0" autoLine="0" autoPict="0">
                <anchor moveWithCells="1">
                  <from>
                    <xdr:col>14</xdr:col>
                    <xdr:colOff>7620</xdr:colOff>
                    <xdr:row>33</xdr:row>
                    <xdr:rowOff>30480</xdr:rowOff>
                  </from>
                  <to>
                    <xdr:col>14</xdr:col>
                    <xdr:colOff>274320</xdr:colOff>
                    <xdr:row>33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2" name="Check Box 55">
              <controlPr defaultSize="0" autoFill="0" autoLine="0" autoPict="0">
                <anchor moveWithCells="1">
                  <from>
                    <xdr:col>5</xdr:col>
                    <xdr:colOff>7620</xdr:colOff>
                    <xdr:row>33</xdr:row>
                    <xdr:rowOff>30480</xdr:rowOff>
                  </from>
                  <to>
                    <xdr:col>5</xdr:col>
                    <xdr:colOff>274320</xdr:colOff>
                    <xdr:row>33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Q42"/>
  <sheetViews>
    <sheetView zoomScaleNormal="100" zoomScaleSheetLayoutView="100" workbookViewId="0">
      <selection activeCell="B4" sqref="B4:C4"/>
    </sheetView>
  </sheetViews>
  <sheetFormatPr defaultColWidth="27" defaultRowHeight="13.2" x14ac:dyDescent="0.2"/>
  <cols>
    <col min="1" max="1" width="19.6640625" style="71" customWidth="1"/>
    <col min="2" max="2" width="24.88671875" style="71" customWidth="1"/>
    <col min="3" max="8" width="15.33203125" style="71" customWidth="1"/>
    <col min="9" max="10" width="15.33203125" style="142" customWidth="1"/>
    <col min="11" max="17" width="15.33203125" style="71" customWidth="1"/>
    <col min="18" max="16384" width="27" style="71"/>
  </cols>
  <sheetData>
    <row r="1" spans="1:17" ht="42.75" customHeight="1" x14ac:dyDescent="0.25">
      <c r="A1" s="141" t="s">
        <v>152</v>
      </c>
    </row>
    <row r="2" spans="1:17" ht="18.75" customHeight="1" x14ac:dyDescent="0.2">
      <c r="A2" s="52" t="s">
        <v>55</v>
      </c>
      <c r="B2" s="53"/>
      <c r="C2" s="53"/>
      <c r="D2" s="53"/>
      <c r="E2" s="53"/>
      <c r="F2" s="53"/>
      <c r="G2" s="53"/>
      <c r="H2" s="53"/>
      <c r="I2" s="54"/>
      <c r="J2" s="71"/>
    </row>
    <row r="3" spans="1:17" ht="18.75" customHeight="1" x14ac:dyDescent="0.2">
      <c r="A3" s="143" t="s">
        <v>29</v>
      </c>
      <c r="B3" s="56"/>
      <c r="C3" s="56"/>
      <c r="D3" s="144"/>
      <c r="E3" s="145" t="s">
        <v>34</v>
      </c>
      <c r="F3" s="56"/>
      <c r="G3" s="56"/>
      <c r="H3" s="56"/>
      <c r="I3" s="144"/>
      <c r="J3" s="71"/>
    </row>
    <row r="4" spans="1:17" ht="18.75" customHeight="1" x14ac:dyDescent="0.2">
      <c r="A4" s="146" t="s">
        <v>30</v>
      </c>
      <c r="B4" s="290" t="str">
        <f>IF('HL　見積書・強度計算書依頼'!H6="","",'HL　見積書・強度計算書依頼'!H6)</f>
        <v/>
      </c>
      <c r="C4" s="290"/>
      <c r="D4" s="147"/>
      <c r="E4" s="148" t="s">
        <v>35</v>
      </c>
      <c r="I4" s="147"/>
      <c r="J4" s="71"/>
    </row>
    <row r="5" spans="1:17" ht="18.75" customHeight="1" x14ac:dyDescent="0.2">
      <c r="A5" s="149" t="s">
        <v>31</v>
      </c>
      <c r="B5" s="290" t="str">
        <f>IF('HL　見積書・強度計算書依頼'!H7="","",'HL　見積書・強度計算書依頼'!H7)</f>
        <v/>
      </c>
      <c r="C5" s="290"/>
      <c r="D5" s="150"/>
      <c r="E5" s="151" t="s">
        <v>121</v>
      </c>
      <c r="F5" s="291" t="str">
        <f>IF('HL　見積書・強度計算書依頼'!K14="","",'HL　見積書・強度計算書依頼'!K14)</f>
        <v/>
      </c>
      <c r="G5" s="291"/>
      <c r="H5" s="291"/>
      <c r="I5" s="150" t="s">
        <v>122</v>
      </c>
      <c r="J5" s="71"/>
    </row>
    <row r="6" spans="1:17" ht="18.75" customHeight="1" x14ac:dyDescent="0.2">
      <c r="A6" s="149" t="s">
        <v>32</v>
      </c>
      <c r="B6" s="290" t="str">
        <f>IF('HL　見積書・強度計算書依頼'!H8="","",'HL　見積書・強度計算書依頼'!H8)</f>
        <v/>
      </c>
      <c r="C6" s="290"/>
      <c r="D6" s="150"/>
      <c r="E6" s="151" t="s">
        <v>38</v>
      </c>
      <c r="F6" s="291" t="str">
        <f>IF('HL　見積書・強度計算書依頼'!K15="","",'HL　見積書・強度計算書依頼'!K15)</f>
        <v/>
      </c>
      <c r="G6" s="291"/>
      <c r="H6" s="291"/>
      <c r="I6" s="150"/>
      <c r="J6" s="71"/>
    </row>
    <row r="7" spans="1:17" ht="18.75" customHeight="1" x14ac:dyDescent="0.2">
      <c r="A7" s="149" t="s">
        <v>33</v>
      </c>
      <c r="B7" s="290" t="str">
        <f>IF('HL　見積書・強度計算書依頼'!H9="","",'HL　見積書・強度計算書依頼'!H9)</f>
        <v/>
      </c>
      <c r="C7" s="290"/>
      <c r="D7" s="150" t="s">
        <v>123</v>
      </c>
      <c r="E7" s="300" t="s">
        <v>124</v>
      </c>
      <c r="F7" s="287" t="str">
        <f>IF('HL　見積書・強度計算書依頼'!K16="","",'HL　見積書・強度計算書依頼'!K16)</f>
        <v/>
      </c>
      <c r="G7" s="287"/>
      <c r="H7" s="287"/>
      <c r="I7" s="152"/>
      <c r="J7" s="71"/>
    </row>
    <row r="8" spans="1:17" ht="18.75" customHeight="1" x14ac:dyDescent="0.2">
      <c r="A8" s="149" t="s">
        <v>21</v>
      </c>
      <c r="B8" s="289" t="str">
        <f>IF('HL　見積書・強度計算書依頼'!H10="","",'HL　見積書・強度計算書依頼'!H10)</f>
        <v/>
      </c>
      <c r="C8" s="289"/>
      <c r="D8" s="150"/>
      <c r="E8" s="301"/>
      <c r="F8" s="288"/>
      <c r="G8" s="288"/>
      <c r="H8" s="288"/>
      <c r="I8" s="147"/>
      <c r="J8" s="71"/>
    </row>
    <row r="9" spans="1:17" ht="18.75" customHeight="1" x14ac:dyDescent="0.2">
      <c r="A9" s="153" t="s">
        <v>41</v>
      </c>
      <c r="B9" s="292" t="str">
        <f>IF('HL　見積書・強度計算書依頼'!H11="","",'HL　見積書・強度計算書依頼'!H11)</f>
        <v/>
      </c>
      <c r="C9" s="292"/>
      <c r="D9" s="154"/>
      <c r="E9" s="155" t="s">
        <v>125</v>
      </c>
      <c r="F9" s="292" t="str">
        <f>IF('HL　見積書・強度計算書依頼'!K17="","",'HL　見積書・強度計算書依頼'!K17)</f>
        <v/>
      </c>
      <c r="G9" s="292"/>
      <c r="H9" s="292"/>
      <c r="I9" s="156"/>
      <c r="J9" s="71"/>
    </row>
    <row r="10" spans="1:17" x14ac:dyDescent="0.2">
      <c r="E10" s="71" t="s">
        <v>126</v>
      </c>
      <c r="H10" s="142"/>
      <c r="J10" s="71"/>
    </row>
    <row r="11" spans="1:17" ht="18.75" customHeight="1" x14ac:dyDescent="0.2">
      <c r="A11" s="293" t="s">
        <v>127</v>
      </c>
      <c r="B11" s="293"/>
      <c r="G11" s="142"/>
      <c r="H11" s="142"/>
      <c r="I11" s="71"/>
      <c r="J11" s="71"/>
    </row>
    <row r="12" spans="1:17" ht="6.75" customHeight="1" thickBot="1" x14ac:dyDescent="0.25">
      <c r="B12" s="142"/>
      <c r="C12" s="142"/>
      <c r="I12" s="71"/>
      <c r="J12" s="71"/>
    </row>
    <row r="13" spans="1:17" ht="23.25" customHeight="1" thickBot="1" x14ac:dyDescent="0.25">
      <c r="A13" s="219" t="s">
        <v>179</v>
      </c>
      <c r="B13" s="186"/>
      <c r="C13" s="187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8"/>
    </row>
    <row r="14" spans="1:17" ht="21.75" customHeight="1" x14ac:dyDescent="0.2">
      <c r="A14" s="294" t="s">
        <v>128</v>
      </c>
      <c r="B14" s="295"/>
      <c r="C14" s="177">
        <v>1</v>
      </c>
      <c r="D14" s="178">
        <v>2</v>
      </c>
      <c r="E14" s="178">
        <v>3</v>
      </c>
      <c r="F14" s="178">
        <v>4</v>
      </c>
      <c r="G14" s="178">
        <v>5</v>
      </c>
      <c r="H14" s="178">
        <v>6</v>
      </c>
      <c r="I14" s="178">
        <v>7</v>
      </c>
      <c r="J14" s="178">
        <v>8</v>
      </c>
      <c r="K14" s="178">
        <v>9</v>
      </c>
      <c r="L14" s="178">
        <v>10</v>
      </c>
      <c r="M14" s="178">
        <v>11</v>
      </c>
      <c r="N14" s="178">
        <v>12</v>
      </c>
      <c r="O14" s="178">
        <v>13</v>
      </c>
      <c r="P14" s="178">
        <v>14</v>
      </c>
      <c r="Q14" s="179">
        <v>15</v>
      </c>
    </row>
    <row r="15" spans="1:17" ht="21.75" customHeight="1" thickBot="1" x14ac:dyDescent="0.25">
      <c r="A15" s="296" t="s">
        <v>129</v>
      </c>
      <c r="B15" s="297"/>
      <c r="C15" s="180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7" ht="21.75" customHeight="1" x14ac:dyDescent="0.2">
      <c r="A16" s="202" t="s">
        <v>161</v>
      </c>
      <c r="B16" s="157"/>
      <c r="C16" s="191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</row>
    <row r="17" spans="1:17" ht="21.75" customHeight="1" thickBot="1" x14ac:dyDescent="0.25">
      <c r="A17" s="298" t="s">
        <v>176</v>
      </c>
      <c r="B17" s="299"/>
      <c r="C17" s="190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</row>
    <row r="18" spans="1:17" ht="21.75" customHeight="1" x14ac:dyDescent="0.2">
      <c r="A18" s="167" t="s">
        <v>45</v>
      </c>
      <c r="B18" s="221"/>
      <c r="C18" s="192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</row>
    <row r="19" spans="1:17" ht="21.75" customHeight="1" x14ac:dyDescent="0.2">
      <c r="A19" s="168" t="s">
        <v>147</v>
      </c>
      <c r="B19" s="222" t="s">
        <v>174</v>
      </c>
      <c r="C19" s="193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</row>
    <row r="20" spans="1:17" ht="21.75" customHeight="1" x14ac:dyDescent="0.2">
      <c r="A20" s="168" t="s">
        <v>148</v>
      </c>
      <c r="B20" s="223" t="s">
        <v>130</v>
      </c>
      <c r="C20" s="164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</row>
    <row r="21" spans="1:17" ht="21.75" customHeight="1" x14ac:dyDescent="0.2">
      <c r="A21" s="333" t="s">
        <v>444</v>
      </c>
      <c r="B21" s="224" t="s">
        <v>130</v>
      </c>
      <c r="C21" s="18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</row>
    <row r="22" spans="1:17" ht="21.75" customHeight="1" thickBot="1" x14ac:dyDescent="0.25">
      <c r="A22" s="334" t="s">
        <v>445</v>
      </c>
      <c r="B22" s="225" t="s">
        <v>130</v>
      </c>
      <c r="C22" s="18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</row>
    <row r="23" spans="1:17" ht="21.75" customHeight="1" thickBot="1" x14ac:dyDescent="0.25">
      <c r="A23" s="210" t="s">
        <v>10</v>
      </c>
      <c r="B23" s="165" t="s">
        <v>132</v>
      </c>
      <c r="C23" s="18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</row>
    <row r="24" spans="1:17" ht="21.75" customHeight="1" x14ac:dyDescent="0.2">
      <c r="A24" s="169" t="s">
        <v>12</v>
      </c>
      <c r="B24" s="226"/>
      <c r="C24" s="194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</row>
    <row r="25" spans="1:17" ht="21.75" customHeight="1" thickBot="1" x14ac:dyDescent="0.25">
      <c r="A25" s="166" t="s">
        <v>181</v>
      </c>
      <c r="B25" s="227"/>
      <c r="C25" s="195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</row>
    <row r="26" spans="1:17" ht="21.75" customHeight="1" thickBot="1" x14ac:dyDescent="0.25">
      <c r="A26" s="220" t="s">
        <v>131</v>
      </c>
      <c r="B26" s="158" t="s">
        <v>175</v>
      </c>
      <c r="C26" s="170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</row>
    <row r="27" spans="1:17" ht="6.6" customHeight="1" thickBot="1" x14ac:dyDescent="0.25">
      <c r="A27" s="210"/>
      <c r="B27" s="211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</row>
    <row r="28" spans="1:17" ht="23.25" customHeight="1" thickBot="1" x14ac:dyDescent="0.25">
      <c r="A28" s="219" t="s">
        <v>178</v>
      </c>
      <c r="B28" s="186"/>
      <c r="C28" s="187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8"/>
    </row>
    <row r="29" spans="1:17" ht="23.25" customHeight="1" thickBot="1" x14ac:dyDescent="0.25">
      <c r="A29" s="220" t="s">
        <v>177</v>
      </c>
      <c r="B29" s="228" t="s">
        <v>439</v>
      </c>
      <c r="C29" s="216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8"/>
    </row>
    <row r="30" spans="1:17" ht="6.6" customHeight="1" thickBot="1" x14ac:dyDescent="0.25">
      <c r="A30" s="213"/>
      <c r="B30" s="214"/>
      <c r="C30" s="215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</row>
    <row r="31" spans="1:17" ht="72.75" customHeight="1" thickBot="1" x14ac:dyDescent="0.25">
      <c r="A31" s="285" t="s">
        <v>180</v>
      </c>
      <c r="B31" s="286"/>
      <c r="C31" s="18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</row>
    <row r="32" spans="1:17" ht="21.75" customHeight="1" x14ac:dyDescent="0.2">
      <c r="A32" s="71" t="s">
        <v>133</v>
      </c>
      <c r="B32" s="142"/>
      <c r="C32" s="142"/>
      <c r="D32" s="71" t="s">
        <v>134</v>
      </c>
      <c r="I32" s="71"/>
      <c r="J32" s="71"/>
    </row>
    <row r="33" spans="2:10" ht="21.75" customHeight="1" x14ac:dyDescent="0.2">
      <c r="B33" s="142"/>
      <c r="C33" s="142"/>
      <c r="I33" s="71"/>
      <c r="J33" s="71"/>
    </row>
    <row r="34" spans="2:10" ht="21.75" customHeight="1" x14ac:dyDescent="0.2">
      <c r="B34" s="142"/>
      <c r="C34" s="142"/>
      <c r="I34" s="71"/>
      <c r="J34" s="71"/>
    </row>
    <row r="35" spans="2:10" s="159" customFormat="1" ht="21.75" customHeight="1" x14ac:dyDescent="0.2">
      <c r="B35" s="160"/>
      <c r="C35" s="160"/>
    </row>
    <row r="36" spans="2:10" s="159" customFormat="1" ht="21.75" customHeight="1" x14ac:dyDescent="0.2">
      <c r="B36" s="160"/>
      <c r="C36" s="160"/>
    </row>
    <row r="37" spans="2:10" s="159" customFormat="1" ht="21.75" customHeight="1" x14ac:dyDescent="0.2">
      <c r="B37" s="160"/>
      <c r="C37" s="160"/>
    </row>
    <row r="38" spans="2:10" ht="21.75" customHeight="1" x14ac:dyDescent="0.2">
      <c r="G38" s="142"/>
      <c r="H38" s="142"/>
      <c r="I38" s="71"/>
      <c r="J38" s="71"/>
    </row>
    <row r="39" spans="2:10" ht="21.75" customHeight="1" x14ac:dyDescent="0.2"/>
    <row r="40" spans="2:10" ht="21.75" customHeight="1" x14ac:dyDescent="0.2"/>
    <row r="41" spans="2:10" ht="21.75" customHeight="1" x14ac:dyDescent="0.2"/>
    <row r="42" spans="2:10" ht="21.75" customHeight="1" x14ac:dyDescent="0.2"/>
  </sheetData>
  <mergeCells count="16">
    <mergeCell ref="A31:B31"/>
    <mergeCell ref="F7:H8"/>
    <mergeCell ref="B8:C8"/>
    <mergeCell ref="B4:C4"/>
    <mergeCell ref="B5:C5"/>
    <mergeCell ref="F5:H5"/>
    <mergeCell ref="B6:C6"/>
    <mergeCell ref="F6:H6"/>
    <mergeCell ref="B9:C9"/>
    <mergeCell ref="F9:H9"/>
    <mergeCell ref="A11:B11"/>
    <mergeCell ref="A14:B14"/>
    <mergeCell ref="A15:B15"/>
    <mergeCell ref="A17:B17"/>
    <mergeCell ref="B7:C7"/>
    <mergeCell ref="E7:E8"/>
  </mergeCells>
  <phoneticPr fontId="1"/>
  <conditionalFormatting sqref="C17:Q17">
    <cfRule type="expression" dxfId="2" priority="4">
      <formula>C$16="完全劣化"</formula>
    </cfRule>
    <cfRule type="expression" dxfId="1" priority="12">
      <formula>C16=""</formula>
    </cfRule>
  </conditionalFormatting>
  <conditionalFormatting sqref="C25:Q25">
    <cfRule type="expression" dxfId="0" priority="3">
      <formula>C$24&lt;&gt;"その他"</formula>
    </cfRule>
  </conditionalFormatting>
  <dataValidations count="5">
    <dataValidation imeMode="hiragana" allowBlank="1" showInputMessage="1" showErrorMessage="1" sqref="F5:H8 B5:C7 C25:Q25" xr:uid="{00000000-0002-0000-0100-000000000000}"/>
    <dataValidation imeMode="halfAlpha" allowBlank="1" showInputMessage="1" showErrorMessage="1" sqref="F9:H9 B4:C4 B8:C9 C26:Q27 C19:Q23" xr:uid="{00000000-0002-0000-0100-000001000000}"/>
    <dataValidation type="list" allowBlank="1" showInputMessage="1" showErrorMessage="1" sqref="C24:Q24" xr:uid="{00000000-0002-0000-0100-000002000000}">
      <formula1>活荷重</formula1>
    </dataValidation>
    <dataValidation type="list" allowBlank="1" showInputMessage="1" showErrorMessage="1" sqref="C16:Q16" xr:uid="{00000000-0002-0000-0100-000003000000}">
      <formula1>設計基準</formula1>
    </dataValidation>
    <dataValidation type="list" allowBlank="1" showInputMessage="1" showErrorMessage="1" sqref="C18:Q18" xr:uid="{00000000-0002-0000-0100-000005000000}">
      <formula1>既設管種</formula1>
    </dataValidation>
  </dataValidations>
  <printOptions horizontalCentered="1"/>
  <pageMargins left="0.6692913385826772" right="0.43307086614173229" top="0.19685039370078741" bottom="0.39370078740157483" header="0.31496062992125984" footer="0.27559055118110237"/>
  <pageSetup paperSize="8" scale="93" orientation="landscape" r:id="rId1"/>
  <headerFooter alignWithMargins="0">
    <oddFooter>&amp;RVer.1.0   2019/03/18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3</xdr:row>
                    <xdr:rowOff>30480</xdr:rowOff>
                  </from>
                  <to>
                    <xdr:col>5</xdr:col>
                    <xdr:colOff>922020</xdr:colOff>
                    <xdr:row>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99060</xdr:colOff>
                    <xdr:row>3</xdr:row>
                    <xdr:rowOff>30480</xdr:rowOff>
                  </from>
                  <to>
                    <xdr:col>6</xdr:col>
                    <xdr:colOff>998220</xdr:colOff>
                    <xdr:row>3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8B7D-2618-4F18-97BF-C5A93A217549}">
  <sheetPr>
    <tabColor rgb="FFFF0000"/>
  </sheetPr>
  <dimension ref="B1:AT39"/>
  <sheetViews>
    <sheetView workbookViewId="0">
      <selection activeCell="C19" sqref="C19"/>
    </sheetView>
  </sheetViews>
  <sheetFormatPr defaultRowHeight="13.2" x14ac:dyDescent="0.2"/>
  <cols>
    <col min="1" max="1" width="3.77734375" customWidth="1"/>
    <col min="8" max="8" width="2.88671875" customWidth="1"/>
    <col min="10" max="10" width="3.77734375" customWidth="1"/>
    <col min="17" max="17" width="2.88671875" customWidth="1"/>
    <col min="19" max="19" width="3.77734375" customWidth="1"/>
    <col min="26" max="26" width="2.88671875" customWidth="1"/>
    <col min="28" max="28" width="3.77734375" customWidth="1"/>
    <col min="35" max="35" width="2.88671875" customWidth="1"/>
    <col min="37" max="37" width="3.77734375" customWidth="1"/>
    <col min="44" max="44" width="2.88671875" customWidth="1"/>
  </cols>
  <sheetData>
    <row r="1" spans="2:46" ht="13.8" thickBot="1" x14ac:dyDescent="0.25"/>
    <row r="2" spans="2:46" ht="24" thickBot="1" x14ac:dyDescent="0.25">
      <c r="B2" s="302" t="s">
        <v>428</v>
      </c>
      <c r="C2" s="303"/>
      <c r="D2" s="304"/>
      <c r="F2" s="269" t="s">
        <v>440</v>
      </c>
    </row>
    <row r="3" spans="2:46" ht="14.4" x14ac:dyDescent="0.2">
      <c r="B3" s="248"/>
      <c r="C3" s="248"/>
    </row>
    <row r="4" spans="2:46" s="236" customFormat="1" ht="15" thickBot="1" x14ac:dyDescent="0.25">
      <c r="B4" s="268" t="s">
        <v>429</v>
      </c>
      <c r="C4" s="260"/>
    </row>
    <row r="5" spans="2:46" s="236" customFormat="1" ht="15" thickBot="1" x14ac:dyDescent="0.25">
      <c r="B5" s="261"/>
      <c r="C5" s="263" t="s">
        <v>431</v>
      </c>
    </row>
    <row r="6" spans="2:46" s="236" customFormat="1" ht="3" customHeight="1" thickBot="1" x14ac:dyDescent="0.25">
      <c r="B6" s="260"/>
      <c r="C6" s="260"/>
    </row>
    <row r="7" spans="2:46" s="236" customFormat="1" ht="15" customHeight="1" thickBot="1" x14ac:dyDescent="0.25">
      <c r="B7" s="262"/>
      <c r="C7" s="263" t="s">
        <v>430</v>
      </c>
    </row>
    <row r="8" spans="2:46" s="236" customFormat="1" ht="3" customHeight="1" thickBot="1" x14ac:dyDescent="0.25">
      <c r="B8" s="260"/>
      <c r="C8" s="260"/>
    </row>
    <row r="9" spans="2:46" s="236" customFormat="1" ht="15" thickBot="1" x14ac:dyDescent="0.25">
      <c r="B9" s="267"/>
      <c r="C9" s="263" t="s">
        <v>432</v>
      </c>
    </row>
    <row r="10" spans="2:46" s="236" customFormat="1" ht="3" customHeight="1" x14ac:dyDescent="0.2">
      <c r="B10" s="260"/>
      <c r="C10" s="260"/>
      <c r="K10" s="260"/>
      <c r="L10" s="260"/>
      <c r="T10" s="260"/>
      <c r="U10" s="260"/>
      <c r="AC10" s="260"/>
      <c r="AD10" s="260"/>
      <c r="AL10" s="260"/>
      <c r="AM10" s="260"/>
    </row>
    <row r="11" spans="2:46" s="236" customFormat="1" ht="15" customHeight="1" thickBot="1" x14ac:dyDescent="0.25">
      <c r="B11" s="260"/>
      <c r="C11" s="260"/>
      <c r="K11" s="260"/>
      <c r="L11" s="260"/>
      <c r="T11" s="260"/>
      <c r="U11" s="260"/>
      <c r="AC11" s="260"/>
      <c r="AD11" s="260"/>
      <c r="AL11" s="260"/>
      <c r="AM11" s="260"/>
    </row>
    <row r="12" spans="2:46" s="236" customFormat="1" ht="15" customHeight="1" thickBot="1" x14ac:dyDescent="0.25">
      <c r="B12" s="305" t="s">
        <v>434</v>
      </c>
      <c r="C12" s="306"/>
      <c r="K12" s="305" t="s">
        <v>435</v>
      </c>
      <c r="L12" s="306"/>
      <c r="T12" s="305" t="s">
        <v>436</v>
      </c>
      <c r="U12" s="306"/>
      <c r="AC12" s="305" t="s">
        <v>437</v>
      </c>
      <c r="AD12" s="306"/>
      <c r="AL12" s="305" t="s">
        <v>438</v>
      </c>
      <c r="AM12" s="306"/>
    </row>
    <row r="13" spans="2:46" s="236" customFormat="1" ht="4.2" customHeight="1" x14ac:dyDescent="0.2">
      <c r="B13" s="260"/>
      <c r="C13" s="260"/>
      <c r="K13" s="260"/>
      <c r="L13" s="260"/>
      <c r="T13" s="260"/>
      <c r="U13" s="260"/>
      <c r="AC13" s="260"/>
      <c r="AD13" s="260"/>
      <c r="AL13" s="260"/>
      <c r="AM13" s="260"/>
    </row>
    <row r="14" spans="2:46" ht="15" thickBot="1" x14ac:dyDescent="0.25">
      <c r="B14" s="307" t="s">
        <v>182</v>
      </c>
      <c r="C14" s="307"/>
      <c r="D14" s="249" t="s">
        <v>183</v>
      </c>
      <c r="E14" s="162" t="s">
        <v>184</v>
      </c>
      <c r="F14" s="308" t="s">
        <v>417</v>
      </c>
      <c r="G14" s="308"/>
      <c r="K14" s="307" t="s">
        <v>182</v>
      </c>
      <c r="L14" s="307"/>
      <c r="M14" s="249" t="s">
        <v>183</v>
      </c>
      <c r="N14" s="162" t="s">
        <v>184</v>
      </c>
      <c r="O14" s="308" t="s">
        <v>417</v>
      </c>
      <c r="P14" s="308"/>
      <c r="T14" s="307" t="s">
        <v>182</v>
      </c>
      <c r="U14" s="307"/>
      <c r="V14" s="249" t="s">
        <v>183</v>
      </c>
      <c r="W14" s="162" t="s">
        <v>184</v>
      </c>
      <c r="X14" s="308" t="s">
        <v>417</v>
      </c>
      <c r="Y14" s="308"/>
      <c r="AC14" s="307" t="s">
        <v>182</v>
      </c>
      <c r="AD14" s="307"/>
      <c r="AE14" s="249" t="s">
        <v>183</v>
      </c>
      <c r="AF14" s="162" t="s">
        <v>184</v>
      </c>
      <c r="AG14" s="308" t="s">
        <v>417</v>
      </c>
      <c r="AH14" s="308"/>
      <c r="AL14" s="307" t="s">
        <v>182</v>
      </c>
      <c r="AM14" s="307"/>
      <c r="AN14" s="249" t="s">
        <v>183</v>
      </c>
      <c r="AO14" s="162" t="s">
        <v>184</v>
      </c>
      <c r="AP14" s="308" t="s">
        <v>417</v>
      </c>
      <c r="AQ14" s="308"/>
    </row>
    <row r="15" spans="2:46" ht="15" thickBot="1" x14ac:dyDescent="0.25">
      <c r="B15" s="309"/>
      <c r="C15" s="310"/>
      <c r="D15" s="265"/>
      <c r="E15" s="266"/>
      <c r="F15" s="311"/>
      <c r="G15" s="312"/>
      <c r="K15" s="309"/>
      <c r="L15" s="310"/>
      <c r="M15" s="265"/>
      <c r="N15" s="266"/>
      <c r="O15" s="311"/>
      <c r="P15" s="312"/>
      <c r="T15" s="309"/>
      <c r="U15" s="310"/>
      <c r="V15" s="265"/>
      <c r="W15" s="266"/>
      <c r="X15" s="311"/>
      <c r="Y15" s="312"/>
      <c r="AC15" s="309"/>
      <c r="AD15" s="310"/>
      <c r="AE15" s="265"/>
      <c r="AF15" s="266"/>
      <c r="AG15" s="311"/>
      <c r="AH15" s="312"/>
      <c r="AL15" s="309"/>
      <c r="AM15" s="310"/>
      <c r="AN15" s="265"/>
      <c r="AO15" s="266"/>
      <c r="AP15" s="311"/>
      <c r="AQ15" s="312"/>
      <c r="AT15" s="250"/>
    </row>
    <row r="16" spans="2:46" ht="14.4" x14ac:dyDescent="0.2">
      <c r="B16" s="248"/>
      <c r="C16" s="248"/>
      <c r="K16" s="248"/>
      <c r="L16" s="248"/>
      <c r="T16" s="248"/>
      <c r="U16" s="248"/>
      <c r="AC16" s="248"/>
      <c r="AD16" s="248"/>
      <c r="AL16" s="248"/>
      <c r="AM16" s="248"/>
    </row>
    <row r="17" spans="2:46" x14ac:dyDescent="0.2">
      <c r="B17" s="251" t="s">
        <v>418</v>
      </c>
      <c r="C17" s="251" t="s">
        <v>419</v>
      </c>
      <c r="D17" s="313" t="s">
        <v>420</v>
      </c>
      <c r="E17" s="313"/>
      <c r="F17" s="251" t="s">
        <v>421</v>
      </c>
      <c r="G17" s="313" t="s">
        <v>433</v>
      </c>
      <c r="H17" s="313"/>
      <c r="I17" s="313"/>
      <c r="K17" s="251" t="s">
        <v>418</v>
      </c>
      <c r="L17" s="251" t="s">
        <v>419</v>
      </c>
      <c r="M17" s="313" t="s">
        <v>420</v>
      </c>
      <c r="N17" s="313"/>
      <c r="O17" s="251" t="s">
        <v>421</v>
      </c>
      <c r="P17" s="313" t="s">
        <v>433</v>
      </c>
      <c r="Q17" s="313"/>
      <c r="R17" s="313"/>
      <c r="T17" s="251" t="s">
        <v>418</v>
      </c>
      <c r="U17" s="251" t="s">
        <v>419</v>
      </c>
      <c r="V17" s="313" t="s">
        <v>420</v>
      </c>
      <c r="W17" s="313"/>
      <c r="X17" s="251" t="s">
        <v>421</v>
      </c>
      <c r="Y17" s="313" t="s">
        <v>433</v>
      </c>
      <c r="Z17" s="313"/>
      <c r="AA17" s="313"/>
      <c r="AC17" s="251" t="s">
        <v>418</v>
      </c>
      <c r="AD17" s="251" t="s">
        <v>419</v>
      </c>
      <c r="AE17" s="313" t="s">
        <v>420</v>
      </c>
      <c r="AF17" s="313"/>
      <c r="AG17" s="251" t="s">
        <v>421</v>
      </c>
      <c r="AH17" s="313" t="s">
        <v>433</v>
      </c>
      <c r="AI17" s="313"/>
      <c r="AJ17" s="313"/>
      <c r="AL17" s="251" t="s">
        <v>418</v>
      </c>
      <c r="AM17" s="251" t="s">
        <v>419</v>
      </c>
      <c r="AN17" s="313" t="s">
        <v>420</v>
      </c>
      <c r="AO17" s="313"/>
      <c r="AP17" s="251" t="s">
        <v>421</v>
      </c>
      <c r="AQ17" s="313" t="s">
        <v>433</v>
      </c>
      <c r="AR17" s="313"/>
      <c r="AS17" s="313"/>
    </row>
    <row r="18" spans="2:46" ht="16.8" x14ac:dyDescent="0.2">
      <c r="B18" s="251">
        <v>1</v>
      </c>
      <c r="C18" s="256">
        <v>3.05</v>
      </c>
      <c r="D18" s="256" t="s">
        <v>422</v>
      </c>
      <c r="E18" s="256" t="s">
        <v>423</v>
      </c>
      <c r="F18" s="256">
        <v>1</v>
      </c>
      <c r="G18" s="252">
        <f>IF(AND(D18="洪積層",E18="粘性土"),129,IF(AND(D18="洪積層",E18="砂質土"),123,IF(AND(D18="沖積層",E18="粘性土"),123,IF(AND(D18="沖積層",E18="砂質土"),61.8," "))))</f>
        <v>123</v>
      </c>
      <c r="H18" s="253" t="str">
        <f>IF(G18=" "," ","Ｎ")</f>
        <v>Ｎ</v>
      </c>
      <c r="I18" s="254">
        <f>IF(AND(D18="洪積層",E18="粘性土"),0.183,IF(AND(D18="洪積層",E18="砂質土"),0.125,IF(AND(D18="沖積層",E18="粘性土"),0.0777,IF(AND(D18="沖積層",E18="砂質土"),0.211," "))))</f>
        <v>7.7700000000000005E-2</v>
      </c>
      <c r="K18" s="251">
        <v>1</v>
      </c>
      <c r="L18" s="256">
        <v>3.05</v>
      </c>
      <c r="M18" s="256" t="s">
        <v>422</v>
      </c>
      <c r="N18" s="256" t="s">
        <v>423</v>
      </c>
      <c r="O18" s="256">
        <v>1</v>
      </c>
      <c r="P18" s="252">
        <f>IF(AND(M18="洪積層",N18="粘性土"),129,IF(AND(M18="洪積層",N18="砂質土"),123,IF(AND(M18="沖積層",N18="粘性土"),123,IF(AND(M18="沖積層",N18="砂質土"),61.8," "))))</f>
        <v>123</v>
      </c>
      <c r="Q18" s="253" t="str">
        <f>IF(P18=" "," ","Ｎ")</f>
        <v>Ｎ</v>
      </c>
      <c r="R18" s="254">
        <f>IF(AND(M18="洪積層",N18="粘性土"),0.183,IF(AND(M18="洪積層",N18="砂質土"),0.125,IF(AND(M18="沖積層",N18="粘性土"),0.0777,IF(AND(M18="沖積層",N18="砂質土"),0.211," "))))</f>
        <v>7.7700000000000005E-2</v>
      </c>
      <c r="T18" s="251">
        <v>1</v>
      </c>
      <c r="U18" s="256">
        <v>3.05</v>
      </c>
      <c r="V18" s="256" t="s">
        <v>422</v>
      </c>
      <c r="W18" s="256" t="s">
        <v>423</v>
      </c>
      <c r="X18" s="256">
        <v>1</v>
      </c>
      <c r="Y18" s="252">
        <f>IF(AND(V18="洪積層",W18="粘性土"),129,IF(AND(V18="洪積層",W18="砂質土"),123,IF(AND(V18="沖積層",W18="粘性土"),123,IF(AND(V18="沖積層",W18="砂質土"),61.8," "))))</f>
        <v>123</v>
      </c>
      <c r="Z18" s="253" t="str">
        <f>IF(Y18=" "," ","Ｎ")</f>
        <v>Ｎ</v>
      </c>
      <c r="AA18" s="254">
        <f>IF(AND(V18="洪積層",W18="粘性土"),0.183,IF(AND(V18="洪積層",W18="砂質土"),0.125,IF(AND(V18="沖積層",W18="粘性土"),0.0777,IF(AND(V18="沖積層",W18="砂質土"),0.211," "))))</f>
        <v>7.7700000000000005E-2</v>
      </c>
      <c r="AC18" s="251">
        <v>1</v>
      </c>
      <c r="AD18" s="256">
        <v>3.05</v>
      </c>
      <c r="AE18" s="256" t="s">
        <v>422</v>
      </c>
      <c r="AF18" s="256" t="s">
        <v>423</v>
      </c>
      <c r="AG18" s="256">
        <v>1</v>
      </c>
      <c r="AH18" s="252">
        <f>IF(AND(AE18="洪積層",AF18="粘性土"),129,IF(AND(AE18="洪積層",AF18="砂質土"),123,IF(AND(AE18="沖積層",AF18="粘性土"),123,IF(AND(AE18="沖積層",AF18="砂質土"),61.8," "))))</f>
        <v>123</v>
      </c>
      <c r="AI18" s="253" t="str">
        <f>IF(AH18=" "," ","Ｎ")</f>
        <v>Ｎ</v>
      </c>
      <c r="AJ18" s="254">
        <f>IF(AND(AE18="洪積層",AF18="粘性土"),0.183,IF(AND(AE18="洪積層",AF18="砂質土"),0.125,IF(AND(AE18="沖積層",AF18="粘性土"),0.0777,IF(AND(AE18="沖積層",AF18="砂質土"),0.211," "))))</f>
        <v>7.7700000000000005E-2</v>
      </c>
      <c r="AL18" s="251">
        <v>1</v>
      </c>
      <c r="AM18" s="256">
        <v>3.05</v>
      </c>
      <c r="AN18" s="256" t="s">
        <v>422</v>
      </c>
      <c r="AO18" s="256" t="s">
        <v>423</v>
      </c>
      <c r="AP18" s="256">
        <v>1</v>
      </c>
      <c r="AQ18" s="252">
        <f>IF(AND(AN18="洪積層",AO18="粘性土"),129,IF(AND(AN18="洪積層",AO18="砂質土"),123,IF(AND(AN18="沖積層",AO18="粘性土"),123,IF(AND(AN18="沖積層",AO18="砂質土"),61.8," "))))</f>
        <v>123</v>
      </c>
      <c r="AR18" s="253" t="str">
        <f>IF(AQ18=" "," ","Ｎ")</f>
        <v>Ｎ</v>
      </c>
      <c r="AS18" s="254">
        <f>IF(AND(AN18="洪積層",AO18="粘性土"),0.183,IF(AND(AN18="洪積層",AO18="砂質土"),0.125,IF(AND(AN18="沖積層",AO18="粘性土"),0.0777,IF(AND(AN18="沖積層",AO18="砂質土"),0.211," "))))</f>
        <v>7.7700000000000005E-2</v>
      </c>
      <c r="AT18" s="250"/>
    </row>
    <row r="19" spans="2:46" ht="16.8" x14ac:dyDescent="0.2">
      <c r="B19" s="251">
        <v>2</v>
      </c>
      <c r="C19" s="256"/>
      <c r="D19" s="256"/>
      <c r="E19" s="256"/>
      <c r="F19" s="256"/>
      <c r="G19" s="252" t="str">
        <f>IF(AND(D19="洪積層",E19="粘性土"),129,IF(AND(D19="洪積層",E19="砂質土"),123,IF(AND(D19="沖積層",E19="粘性土"),123,IF(AND(D19="沖積層",E19="砂質土"),61.8," "))))</f>
        <v xml:space="preserve"> </v>
      </c>
      <c r="H19" s="253" t="str">
        <f>IF(G19=" "," ","Ｎ")</f>
        <v xml:space="preserve"> </v>
      </c>
      <c r="I19" s="254" t="str">
        <f>IF(AND(D19="洪積層",E19="粘性土"),0.183,IF(AND(D19="洪積層",E19="砂質土"),0.125,IF(AND(D19="沖積層",E19="粘性土"),0.0777,IF(AND(D19="沖積層",E19="砂質土"),0.211," "))))</f>
        <v xml:space="preserve"> </v>
      </c>
      <c r="K19" s="251">
        <v>2</v>
      </c>
      <c r="L19" s="256"/>
      <c r="M19" s="256"/>
      <c r="N19" s="256"/>
      <c r="O19" s="256"/>
      <c r="P19" s="252" t="str">
        <f>IF(AND(M19="洪積層",N19="粘性土"),129,IF(AND(M19="洪積層",N19="砂質土"),123,IF(AND(M19="沖積層",N19="粘性土"),123,IF(AND(M19="沖積層",N19="砂質土"),61.8," "))))</f>
        <v xml:space="preserve"> </v>
      </c>
      <c r="Q19" s="253" t="str">
        <f>IF(P19=" "," ","Ｎ")</f>
        <v xml:space="preserve"> </v>
      </c>
      <c r="R19" s="254" t="str">
        <f>IF(AND(M19="洪積層",N19="粘性土"),0.183,IF(AND(M19="洪積層",N19="砂質土"),0.125,IF(AND(M19="沖積層",N19="粘性土"),0.0777,IF(AND(M19="沖積層",N19="砂質土"),0.211," "))))</f>
        <v xml:space="preserve"> </v>
      </c>
      <c r="T19" s="251">
        <v>2</v>
      </c>
      <c r="U19" s="256"/>
      <c r="V19" s="256"/>
      <c r="W19" s="256"/>
      <c r="X19" s="256"/>
      <c r="Y19" s="252" t="str">
        <f>IF(AND(V19="洪積層",W19="粘性土"),129,IF(AND(V19="洪積層",W19="砂質土"),123,IF(AND(V19="沖積層",W19="粘性土"),123,IF(AND(V19="沖積層",W19="砂質土"),61.8," "))))</f>
        <v xml:space="preserve"> </v>
      </c>
      <c r="Z19" s="253" t="str">
        <f>IF(Y19=" "," ","Ｎ")</f>
        <v xml:space="preserve"> </v>
      </c>
      <c r="AA19" s="254" t="str">
        <f>IF(AND(V19="洪積層",W19="粘性土"),0.183,IF(AND(V19="洪積層",W19="砂質土"),0.125,IF(AND(V19="沖積層",W19="粘性土"),0.0777,IF(AND(V19="沖積層",W19="砂質土"),0.211," "))))</f>
        <v xml:space="preserve"> </v>
      </c>
      <c r="AC19" s="251">
        <v>2</v>
      </c>
      <c r="AD19" s="256"/>
      <c r="AE19" s="256"/>
      <c r="AF19" s="256"/>
      <c r="AG19" s="256"/>
      <c r="AH19" s="252" t="str">
        <f>IF(AND(AE19="洪積層",AF19="粘性土"),129,IF(AND(AE19="洪積層",AF19="砂質土"),123,IF(AND(AE19="沖積層",AF19="粘性土"),123,IF(AND(AE19="沖積層",AF19="砂質土"),61.8," "))))</f>
        <v xml:space="preserve"> </v>
      </c>
      <c r="AI19" s="253" t="str">
        <f>IF(AH19=" "," ","Ｎ")</f>
        <v xml:space="preserve"> </v>
      </c>
      <c r="AJ19" s="254" t="str">
        <f>IF(AND(AE19="洪積層",AF19="粘性土"),0.183,IF(AND(AE19="洪積層",AF19="砂質土"),0.125,IF(AND(AE19="沖積層",AF19="粘性土"),0.0777,IF(AND(AE19="沖積層",AF19="砂質土"),0.211," "))))</f>
        <v xml:space="preserve"> </v>
      </c>
      <c r="AL19" s="251">
        <v>2</v>
      </c>
      <c r="AM19" s="256"/>
      <c r="AN19" s="256"/>
      <c r="AO19" s="256"/>
      <c r="AP19" s="256"/>
      <c r="AQ19" s="252" t="str">
        <f>IF(AND(AN19="洪積層",AO19="粘性土"),129,IF(AND(AN19="洪積層",AO19="砂質土"),123,IF(AND(AN19="沖積層",AO19="粘性土"),123,IF(AND(AN19="沖積層",AO19="砂質土"),61.8," "))))</f>
        <v xml:space="preserve"> </v>
      </c>
      <c r="AR19" s="253" t="str">
        <f>IF(AQ19=" "," ","Ｎ")</f>
        <v xml:space="preserve"> </v>
      </c>
      <c r="AS19" s="254" t="str">
        <f>IF(AND(AN19="洪積層",AO19="粘性土"),0.183,IF(AND(AN19="洪積層",AO19="砂質土"),0.125,IF(AND(AN19="沖積層",AO19="粘性土"),0.0777,IF(AND(AN19="沖積層",AO19="砂質土"),0.211," "))))</f>
        <v xml:space="preserve"> </v>
      </c>
    </row>
    <row r="20" spans="2:46" ht="16.8" x14ac:dyDescent="0.2">
      <c r="B20" s="251">
        <v>3</v>
      </c>
      <c r="C20" s="256"/>
      <c r="D20" s="256"/>
      <c r="E20" s="256"/>
      <c r="F20" s="256"/>
      <c r="G20" s="252" t="str">
        <f>IF(AND(D20="洪積層",E20="粘性土"),129,IF(AND(D20="洪積層",E20="砂質土"),123,IF(AND(D20="沖積層",E20="粘性土"),123,IF(AND(D20="沖積層",E20="砂質土"),61.8," "))))</f>
        <v xml:space="preserve"> </v>
      </c>
      <c r="H20" s="253" t="str">
        <f t="shared" ref="H20:H37" si="0">IF(G20=" "," ","Ｎ")</f>
        <v xml:space="preserve"> </v>
      </c>
      <c r="I20" s="254" t="str">
        <f t="shared" ref="I20:I37" si="1">IF(AND(D20="洪積層",E20="粘性土"),0.183,IF(AND(D20="洪積層",E20="砂質土"),0.125,IF(AND(D20="沖積層",E20="粘性土"),0.0777,IF(AND(D20="沖積層",E20="砂質土"),0.211," "))))</f>
        <v xml:space="preserve"> </v>
      </c>
      <c r="K20" s="251">
        <v>3</v>
      </c>
      <c r="L20" s="256"/>
      <c r="M20" s="256"/>
      <c r="N20" s="256"/>
      <c r="O20" s="256"/>
      <c r="P20" s="252" t="str">
        <f>IF(AND(M20="洪積層",N20="粘性土"),129,IF(AND(M20="洪積層",N20="砂質土"),123,IF(AND(M20="沖積層",N20="粘性土"),123,IF(AND(M20="沖積層",N20="砂質土"),61.8," "))))</f>
        <v xml:space="preserve"> </v>
      </c>
      <c r="Q20" s="253" t="str">
        <f t="shared" ref="Q20:Q37" si="2">IF(P20=" "," ","Ｎ")</f>
        <v xml:space="preserve"> </v>
      </c>
      <c r="R20" s="254" t="str">
        <f t="shared" ref="R20:R37" si="3">IF(AND(M20="洪積層",N20="粘性土"),0.183,IF(AND(M20="洪積層",N20="砂質土"),0.125,IF(AND(M20="沖積層",N20="粘性土"),0.0777,IF(AND(M20="沖積層",N20="砂質土"),0.211," "))))</f>
        <v xml:space="preserve"> </v>
      </c>
      <c r="T20" s="251">
        <v>3</v>
      </c>
      <c r="U20" s="256"/>
      <c r="V20" s="256"/>
      <c r="W20" s="256"/>
      <c r="X20" s="256"/>
      <c r="Y20" s="252" t="str">
        <f>IF(AND(V20="洪積層",W20="粘性土"),129,IF(AND(V20="洪積層",W20="砂質土"),123,IF(AND(V20="沖積層",W20="粘性土"),123,IF(AND(V20="沖積層",W20="砂質土"),61.8," "))))</f>
        <v xml:space="preserve"> </v>
      </c>
      <c r="Z20" s="253" t="str">
        <f t="shared" ref="Z20:Z37" si="4">IF(Y20=" "," ","Ｎ")</f>
        <v xml:space="preserve"> </v>
      </c>
      <c r="AA20" s="254" t="str">
        <f t="shared" ref="AA20:AA37" si="5">IF(AND(V20="洪積層",W20="粘性土"),0.183,IF(AND(V20="洪積層",W20="砂質土"),0.125,IF(AND(V20="沖積層",W20="粘性土"),0.0777,IF(AND(V20="沖積層",W20="砂質土"),0.211," "))))</f>
        <v xml:space="preserve"> </v>
      </c>
      <c r="AC20" s="251">
        <v>3</v>
      </c>
      <c r="AD20" s="256"/>
      <c r="AE20" s="256"/>
      <c r="AF20" s="256"/>
      <c r="AG20" s="256"/>
      <c r="AH20" s="252" t="str">
        <f>IF(AND(AE20="洪積層",AF20="粘性土"),129,IF(AND(AE20="洪積層",AF20="砂質土"),123,IF(AND(AE20="沖積層",AF20="粘性土"),123,IF(AND(AE20="沖積層",AF20="砂質土"),61.8," "))))</f>
        <v xml:space="preserve"> </v>
      </c>
      <c r="AI20" s="253" t="str">
        <f t="shared" ref="AI20:AI37" si="6">IF(AH20=" "," ","Ｎ")</f>
        <v xml:space="preserve"> </v>
      </c>
      <c r="AJ20" s="254" t="str">
        <f t="shared" ref="AJ20:AJ37" si="7">IF(AND(AE20="洪積層",AF20="粘性土"),0.183,IF(AND(AE20="洪積層",AF20="砂質土"),0.125,IF(AND(AE20="沖積層",AF20="粘性土"),0.0777,IF(AND(AE20="沖積層",AF20="砂質土"),0.211," "))))</f>
        <v xml:space="preserve"> </v>
      </c>
      <c r="AL20" s="251">
        <v>3</v>
      </c>
      <c r="AM20" s="256"/>
      <c r="AN20" s="256"/>
      <c r="AO20" s="256"/>
      <c r="AP20" s="256"/>
      <c r="AQ20" s="252" t="str">
        <f>IF(AND(AN20="洪積層",AO20="粘性土"),129,IF(AND(AN20="洪積層",AO20="砂質土"),123,IF(AND(AN20="沖積層",AO20="粘性土"),123,IF(AND(AN20="沖積層",AO20="砂質土"),61.8," "))))</f>
        <v xml:space="preserve"> </v>
      </c>
      <c r="AR20" s="253" t="str">
        <f t="shared" ref="AR20:AR37" si="8">IF(AQ20=" "," ","Ｎ")</f>
        <v xml:space="preserve"> </v>
      </c>
      <c r="AS20" s="254" t="str">
        <f t="shared" ref="AS20:AS37" si="9">IF(AND(AN20="洪積層",AO20="粘性土"),0.183,IF(AND(AN20="洪積層",AO20="砂質土"),0.125,IF(AND(AN20="沖積層",AO20="粘性土"),0.0777,IF(AND(AN20="沖積層",AO20="砂質土"),0.211," "))))</f>
        <v xml:space="preserve"> </v>
      </c>
    </row>
    <row r="21" spans="2:46" ht="16.8" x14ac:dyDescent="0.2">
      <c r="B21" s="251">
        <v>4</v>
      </c>
      <c r="C21" s="256"/>
      <c r="D21" s="256"/>
      <c r="E21" s="256"/>
      <c r="F21" s="256"/>
      <c r="G21" s="252" t="str">
        <f>IF(AND(D21="洪積層",E21="粘性土"),129,IF(AND(D21="洪積層",E21="砂質土"),123,IF(AND(D21="沖積層",E21="粘性土"),123,IF(AND(D21="沖積層",E21="砂質土"),61.8," "))))</f>
        <v xml:space="preserve"> </v>
      </c>
      <c r="H21" s="253" t="str">
        <f t="shared" si="0"/>
        <v xml:space="preserve"> </v>
      </c>
      <c r="I21" s="254" t="str">
        <f t="shared" si="1"/>
        <v xml:space="preserve"> </v>
      </c>
      <c r="K21" s="251">
        <v>4</v>
      </c>
      <c r="L21" s="256"/>
      <c r="M21" s="256"/>
      <c r="N21" s="256"/>
      <c r="O21" s="256"/>
      <c r="P21" s="252" t="str">
        <f>IF(AND(M21="洪積層",N21="粘性土"),129,IF(AND(M21="洪積層",N21="砂質土"),123,IF(AND(M21="沖積層",N21="粘性土"),123,IF(AND(M21="沖積層",N21="砂質土"),61.8," "))))</f>
        <v xml:space="preserve"> </v>
      </c>
      <c r="Q21" s="253" t="str">
        <f t="shared" si="2"/>
        <v xml:space="preserve"> </v>
      </c>
      <c r="R21" s="254" t="str">
        <f t="shared" si="3"/>
        <v xml:space="preserve"> </v>
      </c>
      <c r="T21" s="251">
        <v>4</v>
      </c>
      <c r="U21" s="256"/>
      <c r="V21" s="256"/>
      <c r="W21" s="256"/>
      <c r="X21" s="256"/>
      <c r="Y21" s="252" t="str">
        <f>IF(AND(V21="洪積層",W21="粘性土"),129,IF(AND(V21="洪積層",W21="砂質土"),123,IF(AND(V21="沖積層",W21="粘性土"),123,IF(AND(V21="沖積層",W21="砂質土"),61.8," "))))</f>
        <v xml:space="preserve"> </v>
      </c>
      <c r="Z21" s="253" t="str">
        <f t="shared" si="4"/>
        <v xml:space="preserve"> </v>
      </c>
      <c r="AA21" s="254" t="str">
        <f t="shared" si="5"/>
        <v xml:space="preserve"> </v>
      </c>
      <c r="AC21" s="251">
        <v>4</v>
      </c>
      <c r="AD21" s="256"/>
      <c r="AE21" s="256"/>
      <c r="AF21" s="256"/>
      <c r="AG21" s="256"/>
      <c r="AH21" s="252" t="str">
        <f>IF(AND(AE21="洪積層",AF21="粘性土"),129,IF(AND(AE21="洪積層",AF21="砂質土"),123,IF(AND(AE21="沖積層",AF21="粘性土"),123,IF(AND(AE21="沖積層",AF21="砂質土"),61.8," "))))</f>
        <v xml:space="preserve"> </v>
      </c>
      <c r="AI21" s="253" t="str">
        <f t="shared" si="6"/>
        <v xml:space="preserve"> </v>
      </c>
      <c r="AJ21" s="254" t="str">
        <f t="shared" si="7"/>
        <v xml:space="preserve"> </v>
      </c>
      <c r="AL21" s="251">
        <v>4</v>
      </c>
      <c r="AM21" s="256"/>
      <c r="AN21" s="256"/>
      <c r="AO21" s="256"/>
      <c r="AP21" s="256"/>
      <c r="AQ21" s="252" t="str">
        <f>IF(AND(AN21="洪積層",AO21="粘性土"),129,IF(AND(AN21="洪積層",AO21="砂質土"),123,IF(AND(AN21="沖積層",AO21="粘性土"),123,IF(AND(AN21="沖積層",AO21="砂質土"),61.8," "))))</f>
        <v xml:space="preserve"> </v>
      </c>
      <c r="AR21" s="253" t="str">
        <f t="shared" si="8"/>
        <v xml:space="preserve"> </v>
      </c>
      <c r="AS21" s="254" t="str">
        <f t="shared" si="9"/>
        <v xml:space="preserve"> </v>
      </c>
    </row>
    <row r="22" spans="2:46" ht="16.8" x14ac:dyDescent="0.2">
      <c r="B22" s="251">
        <v>5</v>
      </c>
      <c r="C22" s="256"/>
      <c r="D22" s="256"/>
      <c r="E22" s="256"/>
      <c r="F22" s="256"/>
      <c r="G22" s="252" t="str">
        <f>IF(AND(D22="洪積層",E22="粘性土"),129,IF(AND(D22="洪積層",E22="砂質土"),123,IF(AND(D22="沖積層",E22="粘性土"),123,IF(AND(D23="沖積層",E22="砂質土"),61.8," "))))</f>
        <v xml:space="preserve"> </v>
      </c>
      <c r="H22" s="253" t="str">
        <f t="shared" si="0"/>
        <v xml:space="preserve"> </v>
      </c>
      <c r="I22" s="254" t="str">
        <f t="shared" si="1"/>
        <v xml:space="preserve"> </v>
      </c>
      <c r="K22" s="251">
        <v>5</v>
      </c>
      <c r="L22" s="256"/>
      <c r="M22" s="256"/>
      <c r="N22" s="256"/>
      <c r="O22" s="256"/>
      <c r="P22" s="252" t="str">
        <f>IF(AND(M22="洪積層",N22="粘性土"),129,IF(AND(M22="洪積層",N22="砂質土"),123,IF(AND(M22="沖積層",N22="粘性土"),123,IF(AND(M23="沖積層",N22="砂質土"),61.8," "))))</f>
        <v xml:space="preserve"> </v>
      </c>
      <c r="Q22" s="253" t="str">
        <f t="shared" si="2"/>
        <v xml:space="preserve"> </v>
      </c>
      <c r="R22" s="254" t="str">
        <f t="shared" si="3"/>
        <v xml:space="preserve"> </v>
      </c>
      <c r="T22" s="251">
        <v>5</v>
      </c>
      <c r="U22" s="256"/>
      <c r="V22" s="256"/>
      <c r="W22" s="256"/>
      <c r="X22" s="256"/>
      <c r="Y22" s="252" t="str">
        <f>IF(AND(V22="洪積層",W22="粘性土"),129,IF(AND(V22="洪積層",W22="砂質土"),123,IF(AND(V22="沖積層",W22="粘性土"),123,IF(AND(V23="沖積層",W22="砂質土"),61.8," "))))</f>
        <v xml:space="preserve"> </v>
      </c>
      <c r="Z22" s="253" t="str">
        <f t="shared" si="4"/>
        <v xml:space="preserve"> </v>
      </c>
      <c r="AA22" s="254" t="str">
        <f t="shared" si="5"/>
        <v xml:space="preserve"> </v>
      </c>
      <c r="AC22" s="251">
        <v>5</v>
      </c>
      <c r="AD22" s="256"/>
      <c r="AE22" s="256"/>
      <c r="AF22" s="256"/>
      <c r="AG22" s="256"/>
      <c r="AH22" s="252" t="str">
        <f>IF(AND(AE22="洪積層",AF22="粘性土"),129,IF(AND(AE22="洪積層",AF22="砂質土"),123,IF(AND(AE22="沖積層",AF22="粘性土"),123,IF(AND(AE23="沖積層",AF22="砂質土"),61.8," "))))</f>
        <v xml:space="preserve"> </v>
      </c>
      <c r="AI22" s="253" t="str">
        <f t="shared" si="6"/>
        <v xml:space="preserve"> </v>
      </c>
      <c r="AJ22" s="254" t="str">
        <f t="shared" si="7"/>
        <v xml:space="preserve"> </v>
      </c>
      <c r="AL22" s="251">
        <v>5</v>
      </c>
      <c r="AM22" s="256"/>
      <c r="AN22" s="256"/>
      <c r="AO22" s="256"/>
      <c r="AP22" s="256"/>
      <c r="AQ22" s="252" t="str">
        <f>IF(AND(AN22="洪積層",AO22="粘性土"),129,IF(AND(AN22="洪積層",AO22="砂質土"),123,IF(AND(AN22="沖積層",AO22="粘性土"),123,IF(AND(AN23="沖積層",AO22="砂質土"),61.8," "))))</f>
        <v xml:space="preserve"> </v>
      </c>
      <c r="AR22" s="253" t="str">
        <f t="shared" si="8"/>
        <v xml:space="preserve"> </v>
      </c>
      <c r="AS22" s="254" t="str">
        <f t="shared" si="9"/>
        <v xml:space="preserve"> </v>
      </c>
    </row>
    <row r="23" spans="2:46" ht="16.8" x14ac:dyDescent="0.2">
      <c r="B23" s="251">
        <v>6</v>
      </c>
      <c r="C23" s="256"/>
      <c r="D23" s="256"/>
      <c r="E23" s="256"/>
      <c r="F23" s="256"/>
      <c r="G23" s="252" t="str">
        <f>IF(AND(D23="洪積層",E23="粘性土"),129,IF(AND(D23="洪積層",E23="砂質土"),123,IF(AND(D23="沖積層",E23="粘性土"),123,IF(AND(D24="沖積層",E23="砂質土"),61.8," "))))</f>
        <v xml:space="preserve"> </v>
      </c>
      <c r="H23" s="253" t="str">
        <f t="shared" si="0"/>
        <v xml:space="preserve"> </v>
      </c>
      <c r="I23" s="254" t="str">
        <f t="shared" si="1"/>
        <v xml:space="preserve"> </v>
      </c>
      <c r="K23" s="251">
        <v>6</v>
      </c>
      <c r="L23" s="256"/>
      <c r="M23" s="256"/>
      <c r="N23" s="256"/>
      <c r="O23" s="256"/>
      <c r="P23" s="252" t="str">
        <f>IF(AND(M23="洪積層",N23="粘性土"),129,IF(AND(M23="洪積層",N23="砂質土"),123,IF(AND(M23="沖積層",N23="粘性土"),123,IF(AND(M24="沖積層",N23="砂質土"),61.8," "))))</f>
        <v xml:space="preserve"> </v>
      </c>
      <c r="Q23" s="253" t="str">
        <f t="shared" si="2"/>
        <v xml:space="preserve"> </v>
      </c>
      <c r="R23" s="254" t="str">
        <f t="shared" si="3"/>
        <v xml:space="preserve"> </v>
      </c>
      <c r="T23" s="251">
        <v>6</v>
      </c>
      <c r="U23" s="256"/>
      <c r="V23" s="256"/>
      <c r="W23" s="256"/>
      <c r="X23" s="256"/>
      <c r="Y23" s="252" t="str">
        <f>IF(AND(V23="洪積層",W23="粘性土"),129,IF(AND(V23="洪積層",W23="砂質土"),123,IF(AND(V23="沖積層",W23="粘性土"),123,IF(AND(V24="沖積層",W23="砂質土"),61.8," "))))</f>
        <v xml:space="preserve"> </v>
      </c>
      <c r="Z23" s="253" t="str">
        <f t="shared" si="4"/>
        <v xml:space="preserve"> </v>
      </c>
      <c r="AA23" s="254" t="str">
        <f t="shared" si="5"/>
        <v xml:space="preserve"> </v>
      </c>
      <c r="AC23" s="251">
        <v>6</v>
      </c>
      <c r="AD23" s="256"/>
      <c r="AE23" s="256"/>
      <c r="AF23" s="256"/>
      <c r="AG23" s="256"/>
      <c r="AH23" s="252" t="str">
        <f>IF(AND(AE23="洪積層",AF23="粘性土"),129,IF(AND(AE23="洪積層",AF23="砂質土"),123,IF(AND(AE23="沖積層",AF23="粘性土"),123,IF(AND(AE24="沖積層",AF23="砂質土"),61.8," "))))</f>
        <v xml:space="preserve"> </v>
      </c>
      <c r="AI23" s="253" t="str">
        <f t="shared" si="6"/>
        <v xml:space="preserve"> </v>
      </c>
      <c r="AJ23" s="254" t="str">
        <f t="shared" si="7"/>
        <v xml:space="preserve"> </v>
      </c>
      <c r="AL23" s="251">
        <v>6</v>
      </c>
      <c r="AM23" s="256"/>
      <c r="AN23" s="256"/>
      <c r="AO23" s="256"/>
      <c r="AP23" s="256"/>
      <c r="AQ23" s="252" t="str">
        <f>IF(AND(AN23="洪積層",AO23="粘性土"),129,IF(AND(AN23="洪積層",AO23="砂質土"),123,IF(AND(AN23="沖積層",AO23="粘性土"),123,IF(AND(AN24="沖積層",AO23="砂質土"),61.8," "))))</f>
        <v xml:space="preserve"> </v>
      </c>
      <c r="AR23" s="253" t="str">
        <f t="shared" si="8"/>
        <v xml:space="preserve"> </v>
      </c>
      <c r="AS23" s="254" t="str">
        <f t="shared" si="9"/>
        <v xml:space="preserve"> </v>
      </c>
    </row>
    <row r="24" spans="2:46" ht="16.8" x14ac:dyDescent="0.2">
      <c r="B24" s="251">
        <v>7</v>
      </c>
      <c r="C24" s="256"/>
      <c r="D24" s="256"/>
      <c r="E24" s="256"/>
      <c r="F24" s="256"/>
      <c r="G24" s="252" t="str">
        <f>IF(AND(D24="洪積層",E24="粘性土"),129,IF(AND(D24="洪積層",E24="砂質土"),123,IF(AND(D24="沖積層",E24="粘性土"),123,IF(AND(D25="沖積層",E24="砂質土"),61.8," "))))</f>
        <v xml:space="preserve"> </v>
      </c>
      <c r="H24" s="253" t="str">
        <f t="shared" si="0"/>
        <v xml:space="preserve"> </v>
      </c>
      <c r="I24" s="254" t="str">
        <f t="shared" si="1"/>
        <v xml:space="preserve"> </v>
      </c>
      <c r="K24" s="251">
        <v>7</v>
      </c>
      <c r="L24" s="256"/>
      <c r="M24" s="256"/>
      <c r="N24" s="256"/>
      <c r="O24" s="256"/>
      <c r="P24" s="252" t="str">
        <f>IF(AND(M24="洪積層",N24="粘性土"),129,IF(AND(M24="洪積層",N24="砂質土"),123,IF(AND(M24="沖積層",N24="粘性土"),123,IF(AND(M25="沖積層",N24="砂質土"),61.8," "))))</f>
        <v xml:space="preserve"> </v>
      </c>
      <c r="Q24" s="253" t="str">
        <f t="shared" si="2"/>
        <v xml:space="preserve"> </v>
      </c>
      <c r="R24" s="254" t="str">
        <f t="shared" si="3"/>
        <v xml:space="preserve"> </v>
      </c>
      <c r="T24" s="251">
        <v>7</v>
      </c>
      <c r="U24" s="256"/>
      <c r="V24" s="256"/>
      <c r="W24" s="256"/>
      <c r="X24" s="256"/>
      <c r="Y24" s="252" t="str">
        <f>IF(AND(V24="洪積層",W24="粘性土"),129,IF(AND(V24="洪積層",W24="砂質土"),123,IF(AND(V24="沖積層",W24="粘性土"),123,IF(AND(V25="沖積層",W24="砂質土"),61.8," "))))</f>
        <v xml:space="preserve"> </v>
      </c>
      <c r="Z24" s="253" t="str">
        <f t="shared" si="4"/>
        <v xml:space="preserve"> </v>
      </c>
      <c r="AA24" s="254" t="str">
        <f t="shared" si="5"/>
        <v xml:space="preserve"> </v>
      </c>
      <c r="AC24" s="251">
        <v>7</v>
      </c>
      <c r="AD24" s="256"/>
      <c r="AE24" s="256"/>
      <c r="AF24" s="256"/>
      <c r="AG24" s="256"/>
      <c r="AH24" s="252" t="str">
        <f>IF(AND(AE24="洪積層",AF24="粘性土"),129,IF(AND(AE24="洪積層",AF24="砂質土"),123,IF(AND(AE24="沖積層",AF24="粘性土"),123,IF(AND(AE25="沖積層",AF24="砂質土"),61.8," "))))</f>
        <v xml:space="preserve"> </v>
      </c>
      <c r="AI24" s="253" t="str">
        <f t="shared" si="6"/>
        <v xml:space="preserve"> </v>
      </c>
      <c r="AJ24" s="254" t="str">
        <f t="shared" si="7"/>
        <v xml:space="preserve"> </v>
      </c>
      <c r="AL24" s="251">
        <v>7</v>
      </c>
      <c r="AM24" s="256"/>
      <c r="AN24" s="256"/>
      <c r="AO24" s="256"/>
      <c r="AP24" s="256"/>
      <c r="AQ24" s="252" t="str">
        <f>IF(AND(AN24="洪積層",AO24="粘性土"),129,IF(AND(AN24="洪積層",AO24="砂質土"),123,IF(AND(AN24="沖積層",AO24="粘性土"),123,IF(AND(AN25="沖積層",AO24="砂質土"),61.8," "))))</f>
        <v xml:space="preserve"> </v>
      </c>
      <c r="AR24" s="253" t="str">
        <f t="shared" si="8"/>
        <v xml:space="preserve"> </v>
      </c>
      <c r="AS24" s="254" t="str">
        <f t="shared" si="9"/>
        <v xml:space="preserve"> </v>
      </c>
    </row>
    <row r="25" spans="2:46" ht="16.8" x14ac:dyDescent="0.2">
      <c r="B25" s="251">
        <v>8</v>
      </c>
      <c r="C25" s="256"/>
      <c r="D25" s="256"/>
      <c r="E25" s="256"/>
      <c r="F25" s="256"/>
      <c r="G25" s="252" t="str">
        <f>IF(AND(D25="洪積層",E25="粘性土"),129,IF(AND(D25="洪積層",E25="砂質土"),123,IF(AND(D25="沖積層",E25="粘性土"),123,IF(AND(D26="沖積層",E25="砂質土"),61.8," "))))</f>
        <v xml:space="preserve"> </v>
      </c>
      <c r="H25" s="253" t="str">
        <f t="shared" si="0"/>
        <v xml:space="preserve"> </v>
      </c>
      <c r="I25" s="254" t="str">
        <f t="shared" si="1"/>
        <v xml:space="preserve"> </v>
      </c>
      <c r="K25" s="251">
        <v>8</v>
      </c>
      <c r="L25" s="256"/>
      <c r="M25" s="256"/>
      <c r="N25" s="256"/>
      <c r="O25" s="256"/>
      <c r="P25" s="252" t="str">
        <f>IF(AND(M25="洪積層",N25="粘性土"),129,IF(AND(M25="洪積層",N25="砂質土"),123,IF(AND(M25="沖積層",N25="粘性土"),123,IF(AND(M26="沖積層",N25="砂質土"),61.8," "))))</f>
        <v xml:space="preserve"> </v>
      </c>
      <c r="Q25" s="253" t="str">
        <f t="shared" si="2"/>
        <v xml:space="preserve"> </v>
      </c>
      <c r="R25" s="254" t="str">
        <f t="shared" si="3"/>
        <v xml:space="preserve"> </v>
      </c>
      <c r="T25" s="251">
        <v>8</v>
      </c>
      <c r="U25" s="256"/>
      <c r="V25" s="256"/>
      <c r="W25" s="256"/>
      <c r="X25" s="256"/>
      <c r="Y25" s="252" t="str">
        <f>IF(AND(V25="洪積層",W25="粘性土"),129,IF(AND(V25="洪積層",W25="砂質土"),123,IF(AND(V25="沖積層",W25="粘性土"),123,IF(AND(V26="沖積層",W25="砂質土"),61.8," "))))</f>
        <v xml:space="preserve"> </v>
      </c>
      <c r="Z25" s="253" t="str">
        <f t="shared" si="4"/>
        <v xml:space="preserve"> </v>
      </c>
      <c r="AA25" s="254" t="str">
        <f t="shared" si="5"/>
        <v xml:space="preserve"> </v>
      </c>
      <c r="AC25" s="251">
        <v>8</v>
      </c>
      <c r="AD25" s="256"/>
      <c r="AE25" s="256"/>
      <c r="AF25" s="256"/>
      <c r="AG25" s="256"/>
      <c r="AH25" s="252" t="str">
        <f>IF(AND(AE25="洪積層",AF25="粘性土"),129,IF(AND(AE25="洪積層",AF25="砂質土"),123,IF(AND(AE25="沖積層",AF25="粘性土"),123,IF(AND(AE26="沖積層",AF25="砂質土"),61.8," "))))</f>
        <v xml:space="preserve"> </v>
      </c>
      <c r="AI25" s="253" t="str">
        <f t="shared" si="6"/>
        <v xml:space="preserve"> </v>
      </c>
      <c r="AJ25" s="254" t="str">
        <f t="shared" si="7"/>
        <v xml:space="preserve"> </v>
      </c>
      <c r="AL25" s="251">
        <v>8</v>
      </c>
      <c r="AM25" s="256"/>
      <c r="AN25" s="256"/>
      <c r="AO25" s="256"/>
      <c r="AP25" s="256"/>
      <c r="AQ25" s="252" t="str">
        <f>IF(AND(AN25="洪積層",AO25="粘性土"),129,IF(AND(AN25="洪積層",AO25="砂質土"),123,IF(AND(AN25="沖積層",AO25="粘性土"),123,IF(AND(AN26="沖積層",AO25="砂質土"),61.8," "))))</f>
        <v xml:space="preserve"> </v>
      </c>
      <c r="AR25" s="253" t="str">
        <f t="shared" si="8"/>
        <v xml:space="preserve"> </v>
      </c>
      <c r="AS25" s="254" t="str">
        <f t="shared" si="9"/>
        <v xml:space="preserve"> </v>
      </c>
    </row>
    <row r="26" spans="2:46" ht="16.8" x14ac:dyDescent="0.2">
      <c r="B26" s="251">
        <v>9</v>
      </c>
      <c r="C26" s="256"/>
      <c r="D26" s="256"/>
      <c r="E26" s="256"/>
      <c r="F26" s="256"/>
      <c r="G26" s="252" t="str">
        <f>IF(AND(D26="洪積層",E26="粘性土"),129,IF(AND(D26="洪積層",E26="砂質土"),123,IF(AND(D26="沖積層",E26="粘性土"),123,IF(AND(D27="沖積層",E26="砂質土"),61.8," "))))</f>
        <v xml:space="preserve"> </v>
      </c>
      <c r="H26" s="253" t="str">
        <f t="shared" si="0"/>
        <v xml:space="preserve"> </v>
      </c>
      <c r="I26" s="254" t="str">
        <f t="shared" si="1"/>
        <v xml:space="preserve"> </v>
      </c>
      <c r="K26" s="251">
        <v>9</v>
      </c>
      <c r="L26" s="256"/>
      <c r="M26" s="256"/>
      <c r="N26" s="256"/>
      <c r="O26" s="256"/>
      <c r="P26" s="252" t="str">
        <f>IF(AND(M26="洪積層",N26="粘性土"),129,IF(AND(M26="洪積層",N26="砂質土"),123,IF(AND(M26="沖積層",N26="粘性土"),123,IF(AND(M27="沖積層",N26="砂質土"),61.8," "))))</f>
        <v xml:space="preserve"> </v>
      </c>
      <c r="Q26" s="253" t="str">
        <f t="shared" si="2"/>
        <v xml:space="preserve"> </v>
      </c>
      <c r="R26" s="254" t="str">
        <f t="shared" si="3"/>
        <v xml:space="preserve"> </v>
      </c>
      <c r="T26" s="251">
        <v>9</v>
      </c>
      <c r="U26" s="256"/>
      <c r="V26" s="256"/>
      <c r="W26" s="256"/>
      <c r="X26" s="256"/>
      <c r="Y26" s="252" t="str">
        <f>IF(AND(V26="洪積層",W26="粘性土"),129,IF(AND(V26="洪積層",W26="砂質土"),123,IF(AND(V26="沖積層",W26="粘性土"),123,IF(AND(V27="沖積層",W26="砂質土"),61.8," "))))</f>
        <v xml:space="preserve"> </v>
      </c>
      <c r="Z26" s="253" t="str">
        <f t="shared" si="4"/>
        <v xml:space="preserve"> </v>
      </c>
      <c r="AA26" s="254" t="str">
        <f t="shared" si="5"/>
        <v xml:space="preserve"> </v>
      </c>
      <c r="AC26" s="251">
        <v>9</v>
      </c>
      <c r="AD26" s="256"/>
      <c r="AE26" s="256"/>
      <c r="AF26" s="256"/>
      <c r="AG26" s="256"/>
      <c r="AH26" s="252" t="str">
        <f>IF(AND(AE26="洪積層",AF26="粘性土"),129,IF(AND(AE26="洪積層",AF26="砂質土"),123,IF(AND(AE26="沖積層",AF26="粘性土"),123,IF(AND(AE27="沖積層",AF26="砂質土"),61.8," "))))</f>
        <v xml:space="preserve"> </v>
      </c>
      <c r="AI26" s="253" t="str">
        <f t="shared" si="6"/>
        <v xml:space="preserve"> </v>
      </c>
      <c r="AJ26" s="254" t="str">
        <f t="shared" si="7"/>
        <v xml:space="preserve"> </v>
      </c>
      <c r="AL26" s="251">
        <v>9</v>
      </c>
      <c r="AM26" s="256"/>
      <c r="AN26" s="256"/>
      <c r="AO26" s="256"/>
      <c r="AP26" s="256"/>
      <c r="AQ26" s="252" t="str">
        <f>IF(AND(AN26="洪積層",AO26="粘性土"),129,IF(AND(AN26="洪積層",AO26="砂質土"),123,IF(AND(AN26="沖積層",AO26="粘性土"),123,IF(AND(AN27="沖積層",AO26="砂質土"),61.8," "))))</f>
        <v xml:space="preserve"> </v>
      </c>
      <c r="AR26" s="253" t="str">
        <f t="shared" si="8"/>
        <v xml:space="preserve"> </v>
      </c>
      <c r="AS26" s="254" t="str">
        <f t="shared" si="9"/>
        <v xml:space="preserve"> </v>
      </c>
    </row>
    <row r="27" spans="2:46" ht="16.8" x14ac:dyDescent="0.2">
      <c r="B27" s="251">
        <v>10</v>
      </c>
      <c r="C27" s="256"/>
      <c r="D27" s="256"/>
      <c r="E27" s="256"/>
      <c r="F27" s="256"/>
      <c r="G27" s="252" t="str">
        <f>IF(AND(D27="洪積層",E27="粘性土"),129,IF(AND(D27="洪積層",E27="砂質土"),123,IF(AND(D27="沖積層",E27="粘性土"),123,IF(AND(D27="沖積層",E27="砂質土"),61.8," "))))</f>
        <v xml:space="preserve"> </v>
      </c>
      <c r="H27" s="253" t="str">
        <f t="shared" si="0"/>
        <v xml:space="preserve"> </v>
      </c>
      <c r="I27" s="254" t="str">
        <f t="shared" si="1"/>
        <v xml:space="preserve"> </v>
      </c>
      <c r="K27" s="251">
        <v>10</v>
      </c>
      <c r="L27" s="256"/>
      <c r="M27" s="256"/>
      <c r="N27" s="256"/>
      <c r="O27" s="256"/>
      <c r="P27" s="252" t="str">
        <f>IF(AND(M27="洪積層",N27="粘性土"),129,IF(AND(M27="洪積層",N27="砂質土"),123,IF(AND(M27="沖積層",N27="粘性土"),123,IF(AND(M27="沖積層",N27="砂質土"),61.8," "))))</f>
        <v xml:space="preserve"> </v>
      </c>
      <c r="Q27" s="253" t="str">
        <f t="shared" si="2"/>
        <v xml:space="preserve"> </v>
      </c>
      <c r="R27" s="254" t="str">
        <f t="shared" si="3"/>
        <v xml:space="preserve"> </v>
      </c>
      <c r="T27" s="251">
        <v>10</v>
      </c>
      <c r="U27" s="256"/>
      <c r="V27" s="256"/>
      <c r="W27" s="256"/>
      <c r="X27" s="256"/>
      <c r="Y27" s="252" t="str">
        <f>IF(AND(V27="洪積層",W27="粘性土"),129,IF(AND(V27="洪積層",W27="砂質土"),123,IF(AND(V27="沖積層",W27="粘性土"),123,IF(AND(V27="沖積層",W27="砂質土"),61.8," "))))</f>
        <v xml:space="preserve"> </v>
      </c>
      <c r="Z27" s="253" t="str">
        <f t="shared" si="4"/>
        <v xml:space="preserve"> </v>
      </c>
      <c r="AA27" s="254" t="str">
        <f t="shared" si="5"/>
        <v xml:space="preserve"> </v>
      </c>
      <c r="AC27" s="251">
        <v>10</v>
      </c>
      <c r="AD27" s="256"/>
      <c r="AE27" s="256"/>
      <c r="AF27" s="256"/>
      <c r="AG27" s="256"/>
      <c r="AH27" s="252" t="str">
        <f>IF(AND(AE27="洪積層",AF27="粘性土"),129,IF(AND(AE27="洪積層",AF27="砂質土"),123,IF(AND(AE27="沖積層",AF27="粘性土"),123,IF(AND(AE27="沖積層",AF27="砂質土"),61.8," "))))</f>
        <v xml:space="preserve"> </v>
      </c>
      <c r="AI27" s="253" t="str">
        <f t="shared" si="6"/>
        <v xml:space="preserve"> </v>
      </c>
      <c r="AJ27" s="254" t="str">
        <f t="shared" si="7"/>
        <v xml:space="preserve"> </v>
      </c>
      <c r="AL27" s="251">
        <v>10</v>
      </c>
      <c r="AM27" s="256"/>
      <c r="AN27" s="256"/>
      <c r="AO27" s="256"/>
      <c r="AP27" s="256"/>
      <c r="AQ27" s="252" t="str">
        <f>IF(AND(AN27="洪積層",AO27="粘性土"),129,IF(AND(AN27="洪積層",AO27="砂質土"),123,IF(AND(AN27="沖積層",AO27="粘性土"),123,IF(AND(AN27="沖積層",AO27="砂質土"),61.8," "))))</f>
        <v xml:space="preserve"> </v>
      </c>
      <c r="AR27" s="253" t="str">
        <f t="shared" si="8"/>
        <v xml:space="preserve"> </v>
      </c>
      <c r="AS27" s="254" t="str">
        <f t="shared" si="9"/>
        <v xml:space="preserve"> </v>
      </c>
    </row>
    <row r="28" spans="2:46" ht="16.8" x14ac:dyDescent="0.2">
      <c r="B28" s="251">
        <v>11</v>
      </c>
      <c r="C28" s="256"/>
      <c r="D28" s="256" t="s">
        <v>426</v>
      </c>
      <c r="E28" s="256" t="s">
        <v>426</v>
      </c>
      <c r="F28" s="256"/>
      <c r="G28" s="252" t="str">
        <f>IF(AND(D28="洪積層",E28="粘性土"),129,IF(AND(D28="洪積層",E28="砂質土"),123,IF(AND(D28="沖積層",E28="粘性土"),123,IF(AND(D39="沖積層",E28="砂質土"),61.8," "))))</f>
        <v xml:space="preserve"> </v>
      </c>
      <c r="H28" s="253" t="str">
        <f t="shared" si="0"/>
        <v xml:space="preserve"> </v>
      </c>
      <c r="I28" s="254" t="str">
        <f t="shared" si="1"/>
        <v xml:space="preserve"> </v>
      </c>
      <c r="K28" s="251">
        <v>11</v>
      </c>
      <c r="L28" s="256"/>
      <c r="M28" s="256" t="s">
        <v>426</v>
      </c>
      <c r="N28" s="256" t="s">
        <v>426</v>
      </c>
      <c r="O28" s="256"/>
      <c r="P28" s="252" t="str">
        <f>IF(AND(M28="洪積層",N28="粘性土"),129,IF(AND(M28="洪積層",N28="砂質土"),123,IF(AND(M28="沖積層",N28="粘性土"),123,IF(AND(M39="沖積層",N28="砂質土"),61.8," "))))</f>
        <v xml:space="preserve"> </v>
      </c>
      <c r="Q28" s="253" t="str">
        <f t="shared" si="2"/>
        <v xml:space="preserve"> </v>
      </c>
      <c r="R28" s="254" t="str">
        <f t="shared" si="3"/>
        <v xml:space="preserve"> </v>
      </c>
      <c r="T28" s="251">
        <v>11</v>
      </c>
      <c r="U28" s="256"/>
      <c r="V28" s="256" t="s">
        <v>426</v>
      </c>
      <c r="W28" s="256" t="s">
        <v>426</v>
      </c>
      <c r="X28" s="256"/>
      <c r="Y28" s="252" t="str">
        <f>IF(AND(V28="洪積層",W28="粘性土"),129,IF(AND(V28="洪積層",W28="砂質土"),123,IF(AND(V28="沖積層",W28="粘性土"),123,IF(AND(V39="沖積層",W28="砂質土"),61.8," "))))</f>
        <v xml:space="preserve"> </v>
      </c>
      <c r="Z28" s="253" t="str">
        <f t="shared" si="4"/>
        <v xml:space="preserve"> </v>
      </c>
      <c r="AA28" s="254" t="str">
        <f t="shared" si="5"/>
        <v xml:space="preserve"> </v>
      </c>
      <c r="AC28" s="251">
        <v>11</v>
      </c>
      <c r="AD28" s="256"/>
      <c r="AE28" s="256" t="s">
        <v>426</v>
      </c>
      <c r="AF28" s="256" t="s">
        <v>426</v>
      </c>
      <c r="AG28" s="256"/>
      <c r="AH28" s="252" t="str">
        <f>IF(AND(AE28="洪積層",AF28="粘性土"),129,IF(AND(AE28="洪積層",AF28="砂質土"),123,IF(AND(AE28="沖積層",AF28="粘性土"),123,IF(AND(AE39="沖積層",AF28="砂質土"),61.8," "))))</f>
        <v xml:space="preserve"> </v>
      </c>
      <c r="AI28" s="253" t="str">
        <f t="shared" si="6"/>
        <v xml:space="preserve"> </v>
      </c>
      <c r="AJ28" s="254" t="str">
        <f t="shared" si="7"/>
        <v xml:space="preserve"> </v>
      </c>
      <c r="AL28" s="251">
        <v>11</v>
      </c>
      <c r="AM28" s="256"/>
      <c r="AN28" s="256" t="s">
        <v>426</v>
      </c>
      <c r="AO28" s="256" t="s">
        <v>426</v>
      </c>
      <c r="AP28" s="256"/>
      <c r="AQ28" s="252" t="str">
        <f>IF(AND(AN28="洪積層",AO28="粘性土"),129,IF(AND(AN28="洪積層",AO28="砂質土"),123,IF(AND(AN28="沖積層",AO28="粘性土"),123,IF(AND(AN39="沖積層",AO28="砂質土"),61.8," "))))</f>
        <v xml:space="preserve"> </v>
      </c>
      <c r="AR28" s="253" t="str">
        <f t="shared" si="8"/>
        <v xml:space="preserve"> </v>
      </c>
      <c r="AS28" s="254" t="str">
        <f t="shared" si="9"/>
        <v xml:space="preserve"> </v>
      </c>
    </row>
    <row r="29" spans="2:46" ht="16.8" x14ac:dyDescent="0.2">
      <c r="B29" s="251">
        <v>12</v>
      </c>
      <c r="C29" s="256"/>
      <c r="D29" s="256"/>
      <c r="E29" s="256"/>
      <c r="F29" s="256"/>
      <c r="G29" s="252" t="str">
        <f t="shared" ref="G29:G37" si="10">IF(AND(D29="洪積層",E29="粘性土"),129,IF(AND(D29="洪積層",E29="砂質土"),123,IF(AND(D29="沖積層",E29="粘性土"),123,IF(AND(D29="沖積層",E29="砂質土"),61.8," "))))</f>
        <v xml:space="preserve"> </v>
      </c>
      <c r="H29" s="253" t="str">
        <f t="shared" si="0"/>
        <v xml:space="preserve"> </v>
      </c>
      <c r="I29" s="254" t="str">
        <f t="shared" si="1"/>
        <v xml:space="preserve"> </v>
      </c>
      <c r="K29" s="251">
        <v>12</v>
      </c>
      <c r="L29" s="256"/>
      <c r="M29" s="256"/>
      <c r="N29" s="256"/>
      <c r="O29" s="256"/>
      <c r="P29" s="252" t="str">
        <f t="shared" ref="P29:P37" si="11">IF(AND(M29="洪積層",N29="粘性土"),129,IF(AND(M29="洪積層",N29="砂質土"),123,IF(AND(M29="沖積層",N29="粘性土"),123,IF(AND(M29="沖積層",N29="砂質土"),61.8," "))))</f>
        <v xml:space="preserve"> </v>
      </c>
      <c r="Q29" s="253" t="str">
        <f t="shared" si="2"/>
        <v xml:space="preserve"> </v>
      </c>
      <c r="R29" s="254" t="str">
        <f t="shared" si="3"/>
        <v xml:space="preserve"> </v>
      </c>
      <c r="T29" s="251">
        <v>12</v>
      </c>
      <c r="U29" s="256"/>
      <c r="V29" s="256"/>
      <c r="W29" s="256"/>
      <c r="X29" s="256"/>
      <c r="Y29" s="252" t="str">
        <f t="shared" ref="Y29:Y37" si="12">IF(AND(V29="洪積層",W29="粘性土"),129,IF(AND(V29="洪積層",W29="砂質土"),123,IF(AND(V29="沖積層",W29="粘性土"),123,IF(AND(V29="沖積層",W29="砂質土"),61.8," "))))</f>
        <v xml:space="preserve"> </v>
      </c>
      <c r="Z29" s="253" t="str">
        <f t="shared" si="4"/>
        <v xml:space="preserve"> </v>
      </c>
      <c r="AA29" s="254" t="str">
        <f t="shared" si="5"/>
        <v xml:space="preserve"> </v>
      </c>
      <c r="AC29" s="251">
        <v>12</v>
      </c>
      <c r="AD29" s="256"/>
      <c r="AE29" s="256"/>
      <c r="AF29" s="256"/>
      <c r="AG29" s="256"/>
      <c r="AH29" s="252" t="str">
        <f t="shared" ref="AH29:AH37" si="13">IF(AND(AE29="洪積層",AF29="粘性土"),129,IF(AND(AE29="洪積層",AF29="砂質土"),123,IF(AND(AE29="沖積層",AF29="粘性土"),123,IF(AND(AE29="沖積層",AF29="砂質土"),61.8," "))))</f>
        <v xml:space="preserve"> </v>
      </c>
      <c r="AI29" s="253" t="str">
        <f t="shared" si="6"/>
        <v xml:space="preserve"> </v>
      </c>
      <c r="AJ29" s="254" t="str">
        <f t="shared" si="7"/>
        <v xml:space="preserve"> </v>
      </c>
      <c r="AL29" s="251">
        <v>12</v>
      </c>
      <c r="AM29" s="256"/>
      <c r="AN29" s="256"/>
      <c r="AO29" s="256"/>
      <c r="AP29" s="256"/>
      <c r="AQ29" s="252" t="str">
        <f t="shared" ref="AQ29:AQ37" si="14">IF(AND(AN29="洪積層",AO29="粘性土"),129,IF(AND(AN29="洪積層",AO29="砂質土"),123,IF(AND(AN29="沖積層",AO29="粘性土"),123,IF(AND(AN29="沖積層",AO29="砂質土"),61.8," "))))</f>
        <v xml:space="preserve"> </v>
      </c>
      <c r="AR29" s="253" t="str">
        <f t="shared" si="8"/>
        <v xml:space="preserve"> </v>
      </c>
      <c r="AS29" s="254" t="str">
        <f t="shared" si="9"/>
        <v xml:space="preserve"> </v>
      </c>
    </row>
    <row r="30" spans="2:46" ht="16.8" x14ac:dyDescent="0.2">
      <c r="B30" s="251">
        <v>13</v>
      </c>
      <c r="C30" s="256"/>
      <c r="D30" s="256"/>
      <c r="E30" s="256"/>
      <c r="F30" s="256"/>
      <c r="G30" s="252" t="str">
        <f t="shared" si="10"/>
        <v xml:space="preserve"> </v>
      </c>
      <c r="H30" s="253" t="str">
        <f t="shared" si="0"/>
        <v xml:space="preserve"> </v>
      </c>
      <c r="I30" s="254" t="str">
        <f t="shared" si="1"/>
        <v xml:space="preserve"> </v>
      </c>
      <c r="K30" s="251">
        <v>13</v>
      </c>
      <c r="L30" s="256"/>
      <c r="M30" s="256"/>
      <c r="N30" s="256"/>
      <c r="O30" s="256"/>
      <c r="P30" s="252" t="str">
        <f t="shared" si="11"/>
        <v xml:space="preserve"> </v>
      </c>
      <c r="Q30" s="253" t="str">
        <f t="shared" si="2"/>
        <v xml:space="preserve"> </v>
      </c>
      <c r="R30" s="254" t="str">
        <f t="shared" si="3"/>
        <v xml:space="preserve"> </v>
      </c>
      <c r="T30" s="251">
        <v>13</v>
      </c>
      <c r="U30" s="256"/>
      <c r="V30" s="256"/>
      <c r="W30" s="256"/>
      <c r="X30" s="256"/>
      <c r="Y30" s="252" t="str">
        <f t="shared" si="12"/>
        <v xml:space="preserve"> </v>
      </c>
      <c r="Z30" s="253" t="str">
        <f t="shared" si="4"/>
        <v xml:space="preserve"> </v>
      </c>
      <c r="AA30" s="254" t="str">
        <f t="shared" si="5"/>
        <v xml:space="preserve"> </v>
      </c>
      <c r="AC30" s="251">
        <v>13</v>
      </c>
      <c r="AD30" s="256"/>
      <c r="AE30" s="256"/>
      <c r="AF30" s="256"/>
      <c r="AG30" s="256"/>
      <c r="AH30" s="252" t="str">
        <f t="shared" si="13"/>
        <v xml:space="preserve"> </v>
      </c>
      <c r="AI30" s="253" t="str">
        <f t="shared" si="6"/>
        <v xml:space="preserve"> </v>
      </c>
      <c r="AJ30" s="254" t="str">
        <f t="shared" si="7"/>
        <v xml:space="preserve"> </v>
      </c>
      <c r="AL30" s="251">
        <v>13</v>
      </c>
      <c r="AM30" s="256"/>
      <c r="AN30" s="256"/>
      <c r="AO30" s="256"/>
      <c r="AP30" s="256"/>
      <c r="AQ30" s="252" t="str">
        <f t="shared" si="14"/>
        <v xml:space="preserve"> </v>
      </c>
      <c r="AR30" s="253" t="str">
        <f t="shared" si="8"/>
        <v xml:space="preserve"> </v>
      </c>
      <c r="AS30" s="254" t="str">
        <f t="shared" si="9"/>
        <v xml:space="preserve"> </v>
      </c>
    </row>
    <row r="31" spans="2:46" ht="16.8" x14ac:dyDescent="0.2">
      <c r="B31" s="251">
        <v>14</v>
      </c>
      <c r="C31" s="256"/>
      <c r="D31" s="256"/>
      <c r="E31" s="256"/>
      <c r="F31" s="256"/>
      <c r="G31" s="252" t="str">
        <f t="shared" si="10"/>
        <v xml:space="preserve"> </v>
      </c>
      <c r="H31" s="253" t="str">
        <f t="shared" si="0"/>
        <v xml:space="preserve"> </v>
      </c>
      <c r="I31" s="254" t="str">
        <f t="shared" si="1"/>
        <v xml:space="preserve"> </v>
      </c>
      <c r="K31" s="251">
        <v>14</v>
      </c>
      <c r="L31" s="256"/>
      <c r="M31" s="256"/>
      <c r="N31" s="256"/>
      <c r="O31" s="256"/>
      <c r="P31" s="252" t="str">
        <f t="shared" si="11"/>
        <v xml:space="preserve"> </v>
      </c>
      <c r="Q31" s="253" t="str">
        <f t="shared" si="2"/>
        <v xml:space="preserve"> </v>
      </c>
      <c r="R31" s="254" t="str">
        <f t="shared" si="3"/>
        <v xml:space="preserve"> </v>
      </c>
      <c r="T31" s="251">
        <v>14</v>
      </c>
      <c r="U31" s="256"/>
      <c r="V31" s="256"/>
      <c r="W31" s="256"/>
      <c r="X31" s="256"/>
      <c r="Y31" s="252" t="str">
        <f t="shared" si="12"/>
        <v xml:space="preserve"> </v>
      </c>
      <c r="Z31" s="253" t="str">
        <f t="shared" si="4"/>
        <v xml:space="preserve"> </v>
      </c>
      <c r="AA31" s="254" t="str">
        <f t="shared" si="5"/>
        <v xml:space="preserve"> </v>
      </c>
      <c r="AC31" s="251">
        <v>14</v>
      </c>
      <c r="AD31" s="256"/>
      <c r="AE31" s="256"/>
      <c r="AF31" s="256"/>
      <c r="AG31" s="256"/>
      <c r="AH31" s="252" t="str">
        <f t="shared" si="13"/>
        <v xml:space="preserve"> </v>
      </c>
      <c r="AI31" s="253" t="str">
        <f t="shared" si="6"/>
        <v xml:space="preserve"> </v>
      </c>
      <c r="AJ31" s="254" t="str">
        <f t="shared" si="7"/>
        <v xml:space="preserve"> </v>
      </c>
      <c r="AL31" s="251">
        <v>14</v>
      </c>
      <c r="AM31" s="256"/>
      <c r="AN31" s="256"/>
      <c r="AO31" s="256"/>
      <c r="AP31" s="256"/>
      <c r="AQ31" s="252" t="str">
        <f t="shared" si="14"/>
        <v xml:space="preserve"> </v>
      </c>
      <c r="AR31" s="253" t="str">
        <f t="shared" si="8"/>
        <v xml:space="preserve"> </v>
      </c>
      <c r="AS31" s="254" t="str">
        <f t="shared" si="9"/>
        <v xml:space="preserve"> </v>
      </c>
    </row>
    <row r="32" spans="2:46" ht="16.8" x14ac:dyDescent="0.2">
      <c r="B32" s="251">
        <v>15</v>
      </c>
      <c r="C32" s="256"/>
      <c r="D32" s="256"/>
      <c r="E32" s="256"/>
      <c r="F32" s="256"/>
      <c r="G32" s="252" t="str">
        <f t="shared" si="10"/>
        <v xml:space="preserve"> </v>
      </c>
      <c r="H32" s="253" t="str">
        <f t="shared" si="0"/>
        <v xml:space="preserve"> </v>
      </c>
      <c r="I32" s="254" t="str">
        <f t="shared" si="1"/>
        <v xml:space="preserve"> </v>
      </c>
      <c r="K32" s="251">
        <v>15</v>
      </c>
      <c r="L32" s="256"/>
      <c r="M32" s="256"/>
      <c r="N32" s="256"/>
      <c r="O32" s="256"/>
      <c r="P32" s="252" t="str">
        <f t="shared" si="11"/>
        <v xml:space="preserve"> </v>
      </c>
      <c r="Q32" s="253" t="str">
        <f t="shared" si="2"/>
        <v xml:space="preserve"> </v>
      </c>
      <c r="R32" s="254" t="str">
        <f t="shared" si="3"/>
        <v xml:space="preserve"> </v>
      </c>
      <c r="T32" s="251">
        <v>15</v>
      </c>
      <c r="U32" s="256"/>
      <c r="V32" s="256"/>
      <c r="W32" s="256"/>
      <c r="X32" s="256"/>
      <c r="Y32" s="252" t="str">
        <f t="shared" si="12"/>
        <v xml:space="preserve"> </v>
      </c>
      <c r="Z32" s="253" t="str">
        <f t="shared" si="4"/>
        <v xml:space="preserve"> </v>
      </c>
      <c r="AA32" s="254" t="str">
        <f t="shared" si="5"/>
        <v xml:space="preserve"> </v>
      </c>
      <c r="AC32" s="251">
        <v>15</v>
      </c>
      <c r="AD32" s="256"/>
      <c r="AE32" s="256"/>
      <c r="AF32" s="256"/>
      <c r="AG32" s="256"/>
      <c r="AH32" s="252" t="str">
        <f t="shared" si="13"/>
        <v xml:space="preserve"> </v>
      </c>
      <c r="AI32" s="253" t="str">
        <f t="shared" si="6"/>
        <v xml:space="preserve"> </v>
      </c>
      <c r="AJ32" s="254" t="str">
        <f t="shared" si="7"/>
        <v xml:space="preserve"> </v>
      </c>
      <c r="AL32" s="251">
        <v>15</v>
      </c>
      <c r="AM32" s="256"/>
      <c r="AN32" s="256"/>
      <c r="AO32" s="256"/>
      <c r="AP32" s="256"/>
      <c r="AQ32" s="252" t="str">
        <f t="shared" si="14"/>
        <v xml:space="preserve"> </v>
      </c>
      <c r="AR32" s="253" t="str">
        <f t="shared" si="8"/>
        <v xml:space="preserve"> </v>
      </c>
      <c r="AS32" s="254" t="str">
        <f t="shared" si="9"/>
        <v xml:space="preserve"> </v>
      </c>
    </row>
    <row r="33" spans="2:46" ht="16.8" x14ac:dyDescent="0.2">
      <c r="B33" s="251">
        <v>16</v>
      </c>
      <c r="C33" s="256"/>
      <c r="D33" s="256"/>
      <c r="E33" s="256"/>
      <c r="F33" s="256"/>
      <c r="G33" s="252" t="str">
        <f t="shared" si="10"/>
        <v xml:space="preserve"> </v>
      </c>
      <c r="H33" s="253" t="str">
        <f t="shared" si="0"/>
        <v xml:space="preserve"> </v>
      </c>
      <c r="I33" s="254" t="str">
        <f t="shared" si="1"/>
        <v xml:space="preserve"> </v>
      </c>
      <c r="K33" s="251">
        <v>16</v>
      </c>
      <c r="L33" s="256"/>
      <c r="M33" s="256"/>
      <c r="N33" s="256"/>
      <c r="O33" s="256"/>
      <c r="P33" s="252" t="str">
        <f t="shared" si="11"/>
        <v xml:space="preserve"> </v>
      </c>
      <c r="Q33" s="253" t="str">
        <f t="shared" si="2"/>
        <v xml:space="preserve"> </v>
      </c>
      <c r="R33" s="254" t="str">
        <f t="shared" si="3"/>
        <v xml:space="preserve"> </v>
      </c>
      <c r="T33" s="251">
        <v>16</v>
      </c>
      <c r="U33" s="256"/>
      <c r="V33" s="256"/>
      <c r="W33" s="256"/>
      <c r="X33" s="256"/>
      <c r="Y33" s="252" t="str">
        <f t="shared" si="12"/>
        <v xml:space="preserve"> </v>
      </c>
      <c r="Z33" s="253" t="str">
        <f t="shared" si="4"/>
        <v xml:space="preserve"> </v>
      </c>
      <c r="AA33" s="254" t="str">
        <f t="shared" si="5"/>
        <v xml:space="preserve"> </v>
      </c>
      <c r="AC33" s="251">
        <v>16</v>
      </c>
      <c r="AD33" s="256"/>
      <c r="AE33" s="256"/>
      <c r="AF33" s="256"/>
      <c r="AG33" s="256"/>
      <c r="AH33" s="252" t="str">
        <f t="shared" si="13"/>
        <v xml:space="preserve"> </v>
      </c>
      <c r="AI33" s="253" t="str">
        <f t="shared" si="6"/>
        <v xml:space="preserve"> </v>
      </c>
      <c r="AJ33" s="254" t="str">
        <f t="shared" si="7"/>
        <v xml:space="preserve"> </v>
      </c>
      <c r="AL33" s="251">
        <v>16</v>
      </c>
      <c r="AM33" s="256"/>
      <c r="AN33" s="256"/>
      <c r="AO33" s="256"/>
      <c r="AP33" s="256"/>
      <c r="AQ33" s="252" t="str">
        <f t="shared" si="14"/>
        <v xml:space="preserve"> </v>
      </c>
      <c r="AR33" s="253" t="str">
        <f t="shared" si="8"/>
        <v xml:space="preserve"> </v>
      </c>
      <c r="AS33" s="254" t="str">
        <f t="shared" si="9"/>
        <v xml:space="preserve"> </v>
      </c>
    </row>
    <row r="34" spans="2:46" ht="16.8" x14ac:dyDescent="0.2">
      <c r="B34" s="251">
        <v>17</v>
      </c>
      <c r="C34" s="256"/>
      <c r="D34" s="256"/>
      <c r="E34" s="256"/>
      <c r="F34" s="256"/>
      <c r="G34" s="252" t="str">
        <f t="shared" si="10"/>
        <v xml:space="preserve"> </v>
      </c>
      <c r="H34" s="253" t="str">
        <f t="shared" si="0"/>
        <v xml:space="preserve"> </v>
      </c>
      <c r="I34" s="254" t="str">
        <f t="shared" si="1"/>
        <v xml:space="preserve"> </v>
      </c>
      <c r="K34" s="251">
        <v>17</v>
      </c>
      <c r="L34" s="256"/>
      <c r="M34" s="256"/>
      <c r="N34" s="256"/>
      <c r="O34" s="256"/>
      <c r="P34" s="252" t="str">
        <f t="shared" si="11"/>
        <v xml:space="preserve"> </v>
      </c>
      <c r="Q34" s="253" t="str">
        <f t="shared" si="2"/>
        <v xml:space="preserve"> </v>
      </c>
      <c r="R34" s="254" t="str">
        <f t="shared" si="3"/>
        <v xml:space="preserve"> </v>
      </c>
      <c r="T34" s="251">
        <v>17</v>
      </c>
      <c r="U34" s="256"/>
      <c r="V34" s="256"/>
      <c r="W34" s="256"/>
      <c r="X34" s="256"/>
      <c r="Y34" s="252" t="str">
        <f t="shared" si="12"/>
        <v xml:space="preserve"> </v>
      </c>
      <c r="Z34" s="253" t="str">
        <f t="shared" si="4"/>
        <v xml:space="preserve"> </v>
      </c>
      <c r="AA34" s="254" t="str">
        <f t="shared" si="5"/>
        <v xml:space="preserve"> </v>
      </c>
      <c r="AC34" s="251">
        <v>17</v>
      </c>
      <c r="AD34" s="256"/>
      <c r="AE34" s="256"/>
      <c r="AF34" s="256"/>
      <c r="AG34" s="256"/>
      <c r="AH34" s="252" t="str">
        <f t="shared" si="13"/>
        <v xml:space="preserve"> </v>
      </c>
      <c r="AI34" s="253" t="str">
        <f t="shared" si="6"/>
        <v xml:space="preserve"> </v>
      </c>
      <c r="AJ34" s="254" t="str">
        <f t="shared" si="7"/>
        <v xml:space="preserve"> </v>
      </c>
      <c r="AL34" s="251">
        <v>17</v>
      </c>
      <c r="AM34" s="256"/>
      <c r="AN34" s="256"/>
      <c r="AO34" s="256"/>
      <c r="AP34" s="256"/>
      <c r="AQ34" s="252" t="str">
        <f t="shared" si="14"/>
        <v xml:space="preserve"> </v>
      </c>
      <c r="AR34" s="253" t="str">
        <f t="shared" si="8"/>
        <v xml:space="preserve"> </v>
      </c>
      <c r="AS34" s="254" t="str">
        <f t="shared" si="9"/>
        <v xml:space="preserve"> </v>
      </c>
    </row>
    <row r="35" spans="2:46" ht="16.8" x14ac:dyDescent="0.2">
      <c r="B35" s="251">
        <v>18</v>
      </c>
      <c r="C35" s="256"/>
      <c r="D35" s="256"/>
      <c r="E35" s="256"/>
      <c r="F35" s="256"/>
      <c r="G35" s="252" t="str">
        <f t="shared" si="10"/>
        <v xml:space="preserve"> </v>
      </c>
      <c r="H35" s="253" t="str">
        <f t="shared" si="0"/>
        <v xml:space="preserve"> </v>
      </c>
      <c r="I35" s="254" t="str">
        <f t="shared" si="1"/>
        <v xml:space="preserve"> </v>
      </c>
      <c r="K35" s="251">
        <v>18</v>
      </c>
      <c r="L35" s="256"/>
      <c r="M35" s="256"/>
      <c r="N35" s="256"/>
      <c r="O35" s="256"/>
      <c r="P35" s="252" t="str">
        <f t="shared" si="11"/>
        <v xml:space="preserve"> </v>
      </c>
      <c r="Q35" s="253" t="str">
        <f t="shared" si="2"/>
        <v xml:space="preserve"> </v>
      </c>
      <c r="R35" s="254" t="str">
        <f t="shared" si="3"/>
        <v xml:space="preserve"> </v>
      </c>
      <c r="T35" s="251">
        <v>18</v>
      </c>
      <c r="U35" s="256"/>
      <c r="V35" s="256"/>
      <c r="W35" s="256"/>
      <c r="X35" s="256"/>
      <c r="Y35" s="252" t="str">
        <f t="shared" si="12"/>
        <v xml:space="preserve"> </v>
      </c>
      <c r="Z35" s="253" t="str">
        <f t="shared" si="4"/>
        <v xml:space="preserve"> </v>
      </c>
      <c r="AA35" s="254" t="str">
        <f t="shared" si="5"/>
        <v xml:space="preserve"> </v>
      </c>
      <c r="AC35" s="251">
        <v>18</v>
      </c>
      <c r="AD35" s="256"/>
      <c r="AE35" s="256"/>
      <c r="AF35" s="256"/>
      <c r="AG35" s="256"/>
      <c r="AH35" s="252" t="str">
        <f t="shared" si="13"/>
        <v xml:space="preserve"> </v>
      </c>
      <c r="AI35" s="253" t="str">
        <f t="shared" si="6"/>
        <v xml:space="preserve"> </v>
      </c>
      <c r="AJ35" s="254" t="str">
        <f t="shared" si="7"/>
        <v xml:space="preserve"> </v>
      </c>
      <c r="AL35" s="251">
        <v>18</v>
      </c>
      <c r="AM35" s="256"/>
      <c r="AN35" s="256"/>
      <c r="AO35" s="256"/>
      <c r="AP35" s="256"/>
      <c r="AQ35" s="252" t="str">
        <f t="shared" si="14"/>
        <v xml:space="preserve"> </v>
      </c>
      <c r="AR35" s="253" t="str">
        <f t="shared" si="8"/>
        <v xml:space="preserve"> </v>
      </c>
      <c r="AS35" s="254" t="str">
        <f t="shared" si="9"/>
        <v xml:space="preserve"> </v>
      </c>
    </row>
    <row r="36" spans="2:46" ht="16.8" x14ac:dyDescent="0.2">
      <c r="B36" s="251">
        <v>19</v>
      </c>
      <c r="C36" s="256"/>
      <c r="D36" s="256"/>
      <c r="E36" s="256"/>
      <c r="F36" s="256"/>
      <c r="G36" s="252" t="str">
        <f t="shared" si="10"/>
        <v xml:space="preserve"> </v>
      </c>
      <c r="H36" s="253" t="str">
        <f t="shared" si="0"/>
        <v xml:space="preserve"> </v>
      </c>
      <c r="I36" s="254" t="str">
        <f t="shared" si="1"/>
        <v xml:space="preserve"> </v>
      </c>
      <c r="K36" s="251">
        <v>19</v>
      </c>
      <c r="L36" s="256"/>
      <c r="M36" s="256"/>
      <c r="N36" s="256"/>
      <c r="O36" s="256"/>
      <c r="P36" s="252" t="str">
        <f t="shared" si="11"/>
        <v xml:space="preserve"> </v>
      </c>
      <c r="Q36" s="253" t="str">
        <f t="shared" si="2"/>
        <v xml:space="preserve"> </v>
      </c>
      <c r="R36" s="254" t="str">
        <f t="shared" si="3"/>
        <v xml:space="preserve"> </v>
      </c>
      <c r="T36" s="251">
        <v>19</v>
      </c>
      <c r="U36" s="256"/>
      <c r="V36" s="256"/>
      <c r="W36" s="256"/>
      <c r="X36" s="256"/>
      <c r="Y36" s="252" t="str">
        <f t="shared" si="12"/>
        <v xml:space="preserve"> </v>
      </c>
      <c r="Z36" s="253" t="str">
        <f t="shared" si="4"/>
        <v xml:space="preserve"> </v>
      </c>
      <c r="AA36" s="254" t="str">
        <f t="shared" si="5"/>
        <v xml:space="preserve"> </v>
      </c>
      <c r="AC36" s="251">
        <v>19</v>
      </c>
      <c r="AD36" s="256"/>
      <c r="AE36" s="256"/>
      <c r="AF36" s="256"/>
      <c r="AG36" s="256"/>
      <c r="AH36" s="252" t="str">
        <f t="shared" si="13"/>
        <v xml:space="preserve"> </v>
      </c>
      <c r="AI36" s="253" t="str">
        <f t="shared" si="6"/>
        <v xml:space="preserve"> </v>
      </c>
      <c r="AJ36" s="254" t="str">
        <f t="shared" si="7"/>
        <v xml:space="preserve"> </v>
      </c>
      <c r="AL36" s="251">
        <v>19</v>
      </c>
      <c r="AM36" s="256"/>
      <c r="AN36" s="256"/>
      <c r="AO36" s="256"/>
      <c r="AP36" s="256"/>
      <c r="AQ36" s="252" t="str">
        <f t="shared" si="14"/>
        <v xml:space="preserve"> </v>
      </c>
      <c r="AR36" s="253" t="str">
        <f t="shared" si="8"/>
        <v xml:space="preserve"> </v>
      </c>
      <c r="AS36" s="254" t="str">
        <f t="shared" si="9"/>
        <v xml:space="preserve"> </v>
      </c>
    </row>
    <row r="37" spans="2:46" ht="16.8" x14ac:dyDescent="0.2">
      <c r="B37" s="251">
        <v>20</v>
      </c>
      <c r="C37" s="256"/>
      <c r="D37" s="256"/>
      <c r="E37" s="256"/>
      <c r="F37" s="256"/>
      <c r="G37" s="252" t="str">
        <f t="shared" si="10"/>
        <v xml:space="preserve"> </v>
      </c>
      <c r="H37" s="253" t="str">
        <f t="shared" si="0"/>
        <v xml:space="preserve"> </v>
      </c>
      <c r="I37" s="254" t="str">
        <f t="shared" si="1"/>
        <v xml:space="preserve"> </v>
      </c>
      <c r="K37" s="251">
        <v>20</v>
      </c>
      <c r="L37" s="256"/>
      <c r="M37" s="256"/>
      <c r="N37" s="256"/>
      <c r="O37" s="256"/>
      <c r="P37" s="252" t="str">
        <f t="shared" si="11"/>
        <v xml:space="preserve"> </v>
      </c>
      <c r="Q37" s="253" t="str">
        <f t="shared" si="2"/>
        <v xml:space="preserve"> </v>
      </c>
      <c r="R37" s="254" t="str">
        <f t="shared" si="3"/>
        <v xml:space="preserve"> </v>
      </c>
      <c r="T37" s="251">
        <v>20</v>
      </c>
      <c r="U37" s="256"/>
      <c r="V37" s="256"/>
      <c r="W37" s="256"/>
      <c r="X37" s="256"/>
      <c r="Y37" s="252" t="str">
        <f t="shared" si="12"/>
        <v xml:space="preserve"> </v>
      </c>
      <c r="Z37" s="253" t="str">
        <f t="shared" si="4"/>
        <v xml:space="preserve"> </v>
      </c>
      <c r="AA37" s="254" t="str">
        <f t="shared" si="5"/>
        <v xml:space="preserve"> </v>
      </c>
      <c r="AC37" s="251">
        <v>20</v>
      </c>
      <c r="AD37" s="256"/>
      <c r="AE37" s="256"/>
      <c r="AF37" s="256"/>
      <c r="AG37" s="256"/>
      <c r="AH37" s="252" t="str">
        <f t="shared" si="13"/>
        <v xml:space="preserve"> </v>
      </c>
      <c r="AI37" s="253" t="str">
        <f t="shared" si="6"/>
        <v xml:space="preserve"> </v>
      </c>
      <c r="AJ37" s="254" t="str">
        <f t="shared" si="7"/>
        <v xml:space="preserve"> </v>
      </c>
      <c r="AL37" s="251">
        <v>20</v>
      </c>
      <c r="AM37" s="256"/>
      <c r="AN37" s="256"/>
      <c r="AO37" s="256"/>
      <c r="AP37" s="256"/>
      <c r="AQ37" s="252" t="str">
        <f t="shared" si="14"/>
        <v xml:space="preserve"> </v>
      </c>
      <c r="AR37" s="253" t="str">
        <f t="shared" si="8"/>
        <v xml:space="preserve"> </v>
      </c>
      <c r="AS37" s="254" t="str">
        <f t="shared" si="9"/>
        <v xml:space="preserve"> </v>
      </c>
    </row>
    <row r="38" spans="2:46" ht="16.8" x14ac:dyDescent="0.2">
      <c r="B38" s="251"/>
      <c r="C38" s="251"/>
      <c r="D38" s="251"/>
      <c r="E38" s="251"/>
      <c r="F38" s="251"/>
      <c r="G38" s="257"/>
      <c r="H38" s="258"/>
      <c r="I38" s="259"/>
      <c r="K38" s="251"/>
      <c r="L38" s="251"/>
      <c r="M38" s="251"/>
      <c r="N38" s="251"/>
      <c r="O38" s="251"/>
      <c r="P38" s="257"/>
      <c r="Q38" s="258"/>
      <c r="R38" s="259"/>
      <c r="T38" s="251"/>
      <c r="U38" s="251"/>
      <c r="V38" s="251"/>
      <c r="W38" s="251"/>
      <c r="X38" s="251"/>
      <c r="Y38" s="257"/>
      <c r="Z38" s="258"/>
      <c r="AA38" s="259"/>
      <c r="AC38" s="251"/>
      <c r="AD38" s="251"/>
      <c r="AE38" s="251"/>
      <c r="AF38" s="251"/>
      <c r="AG38" s="251"/>
      <c r="AH38" s="257"/>
      <c r="AI38" s="258"/>
      <c r="AJ38" s="259"/>
      <c r="AL38" s="251"/>
      <c r="AM38" s="251"/>
      <c r="AN38" s="251"/>
      <c r="AO38" s="251"/>
      <c r="AP38" s="251"/>
      <c r="AQ38" s="257"/>
      <c r="AR38" s="258"/>
      <c r="AS38" s="259"/>
    </row>
    <row r="39" spans="2:46" ht="16.8" x14ac:dyDescent="0.2">
      <c r="B39" s="251" t="s">
        <v>427</v>
      </c>
      <c r="C39" s="264">
        <f>SUM(C18:C37)</f>
        <v>3.05</v>
      </c>
      <c r="D39" s="256" t="s">
        <v>425</v>
      </c>
      <c r="E39" s="256" t="s">
        <v>424</v>
      </c>
      <c r="F39" s="256">
        <v>50</v>
      </c>
      <c r="G39" s="252">
        <f>IF(AND(D39="洪積層",E39="粘性土"),172,IF(AND(D39="洪積層",E39="砂質土"),205,IF(AND(D39="沖積層",E39="粘性土"),143,IF(AND(D39="沖積層",E39="砂質土"),103," "))))</f>
        <v>205</v>
      </c>
      <c r="H39" s="253" t="str">
        <f>IF(G39=" "," ","Ｎ")</f>
        <v>Ｎ</v>
      </c>
      <c r="I39" s="254">
        <f>IF(AND(D39="洪積層",E39="粘性土"),0.183,IF(AND(D39="洪積層",E39="砂質土"),0.125,IF(AND(D39="沖積層",E39="粘性土"),0.0777,IF(AND(D39="沖積層",E39="砂質土"),0.211," "))))</f>
        <v>0.125</v>
      </c>
      <c r="K39" s="251" t="s">
        <v>427</v>
      </c>
      <c r="L39" s="264">
        <f>SUM(L18:L37)</f>
        <v>3.05</v>
      </c>
      <c r="M39" s="256" t="s">
        <v>425</v>
      </c>
      <c r="N39" s="256" t="s">
        <v>424</v>
      </c>
      <c r="O39" s="256">
        <v>50</v>
      </c>
      <c r="P39" s="252">
        <f>IF(AND(M39="洪積層",N39="粘性土"),172,IF(AND(M39="洪積層",N39="砂質土"),205,IF(AND(M39="沖積層",N39="粘性土"),143,IF(AND(M39="沖積層",N39="砂質土"),103," "))))</f>
        <v>205</v>
      </c>
      <c r="Q39" s="253" t="str">
        <f>IF(P39=" "," ","Ｎ")</f>
        <v>Ｎ</v>
      </c>
      <c r="R39" s="254">
        <f>IF(AND(M39="洪積層",N39="粘性土"),0.183,IF(AND(M39="洪積層",N39="砂質土"),0.125,IF(AND(M39="沖積層",N39="粘性土"),0.0777,IF(AND(M39="沖積層",N39="砂質土"),0.211," "))))</f>
        <v>0.125</v>
      </c>
      <c r="T39" s="251" t="s">
        <v>427</v>
      </c>
      <c r="U39" s="264">
        <f>SUM(U18:U37)</f>
        <v>3.05</v>
      </c>
      <c r="V39" s="256" t="s">
        <v>425</v>
      </c>
      <c r="W39" s="256" t="s">
        <v>424</v>
      </c>
      <c r="X39" s="256">
        <v>50</v>
      </c>
      <c r="Y39" s="252">
        <f>IF(AND(V39="洪積層",W39="粘性土"),172,IF(AND(V39="洪積層",W39="砂質土"),205,IF(AND(V39="沖積層",W39="粘性土"),143,IF(AND(V39="沖積層",W39="砂質土"),103," "))))</f>
        <v>205</v>
      </c>
      <c r="Z39" s="253" t="str">
        <f>IF(Y39=" "," ","Ｎ")</f>
        <v>Ｎ</v>
      </c>
      <c r="AA39" s="254">
        <f>IF(AND(V39="洪積層",W39="粘性土"),0.183,IF(AND(V39="洪積層",W39="砂質土"),0.125,IF(AND(V39="沖積層",W39="粘性土"),0.0777,IF(AND(V39="沖積層",W39="砂質土"),0.211," "))))</f>
        <v>0.125</v>
      </c>
      <c r="AC39" s="251" t="s">
        <v>427</v>
      </c>
      <c r="AD39" s="264">
        <f>SUM(AD18:AD37)</f>
        <v>3.05</v>
      </c>
      <c r="AE39" s="256" t="s">
        <v>425</v>
      </c>
      <c r="AF39" s="256" t="s">
        <v>424</v>
      </c>
      <c r="AG39" s="256">
        <v>50</v>
      </c>
      <c r="AH39" s="252">
        <f>IF(AND(AE39="洪積層",AF39="粘性土"),172,IF(AND(AE39="洪積層",AF39="砂質土"),205,IF(AND(AE39="沖積層",AF39="粘性土"),143,IF(AND(AE39="沖積層",AF39="砂質土"),103," "))))</f>
        <v>205</v>
      </c>
      <c r="AI39" s="253" t="str">
        <f>IF(AH39=" "," ","Ｎ")</f>
        <v>Ｎ</v>
      </c>
      <c r="AJ39" s="254">
        <f>IF(AND(AE39="洪積層",AF39="粘性土"),0.183,IF(AND(AE39="洪積層",AF39="砂質土"),0.125,IF(AND(AE39="沖積層",AF39="粘性土"),0.0777,IF(AND(AE39="沖積層",AF39="砂質土"),0.211," "))))</f>
        <v>0.125</v>
      </c>
      <c r="AL39" s="251" t="s">
        <v>427</v>
      </c>
      <c r="AM39" s="264">
        <f>SUM(AM18:AM37)</f>
        <v>3.05</v>
      </c>
      <c r="AN39" s="256" t="s">
        <v>425</v>
      </c>
      <c r="AO39" s="256" t="s">
        <v>424</v>
      </c>
      <c r="AP39" s="256">
        <v>50</v>
      </c>
      <c r="AQ39" s="252">
        <f>IF(AND(AN39="洪積層",AO39="粘性土"),172,IF(AND(AN39="洪積層",AO39="砂質土"),205,IF(AND(AN39="沖積層",AO39="粘性土"),143,IF(AND(AN39="沖積層",AO39="砂質土"),103," "))))</f>
        <v>205</v>
      </c>
      <c r="AR39" s="253" t="str">
        <f>IF(AQ39=" "," ","Ｎ")</f>
        <v>Ｎ</v>
      </c>
      <c r="AS39" s="254">
        <f>IF(AND(AN39="洪積層",AO39="粘性土"),0.183,IF(AND(AN39="洪積層",AO39="砂質土"),0.125,IF(AND(AN39="沖積層",AO39="粘性土"),0.0777,IF(AND(AN39="沖積層",AO39="砂質土"),0.211," "))))</f>
        <v>0.125</v>
      </c>
      <c r="AT39" s="250"/>
    </row>
  </sheetData>
  <mergeCells count="36">
    <mergeCell ref="AN17:AO17"/>
    <mergeCell ref="AQ17:AS17"/>
    <mergeCell ref="AC12:AD12"/>
    <mergeCell ref="AC14:AD14"/>
    <mergeCell ref="AG14:AH14"/>
    <mergeCell ref="AC15:AD15"/>
    <mergeCell ref="AG15:AH15"/>
    <mergeCell ref="AE17:AF17"/>
    <mergeCell ref="AH17:AJ17"/>
    <mergeCell ref="AL12:AM12"/>
    <mergeCell ref="AL14:AM14"/>
    <mergeCell ref="AP14:AQ14"/>
    <mergeCell ref="AL15:AM15"/>
    <mergeCell ref="AP15:AQ15"/>
    <mergeCell ref="T12:U12"/>
    <mergeCell ref="T14:U14"/>
    <mergeCell ref="X14:Y14"/>
    <mergeCell ref="T15:U15"/>
    <mergeCell ref="X15:Y15"/>
    <mergeCell ref="K12:L12"/>
    <mergeCell ref="K14:L14"/>
    <mergeCell ref="O14:P14"/>
    <mergeCell ref="K15:L15"/>
    <mergeCell ref="O15:P15"/>
    <mergeCell ref="D17:E17"/>
    <mergeCell ref="G17:I17"/>
    <mergeCell ref="V17:W17"/>
    <mergeCell ref="Y17:AA17"/>
    <mergeCell ref="M17:N17"/>
    <mergeCell ref="P17:R17"/>
    <mergeCell ref="B2:D2"/>
    <mergeCell ref="B12:C12"/>
    <mergeCell ref="B14:C14"/>
    <mergeCell ref="F14:G14"/>
    <mergeCell ref="B15:C15"/>
    <mergeCell ref="F15:G15"/>
  </mergeCells>
  <phoneticPr fontId="1"/>
  <dataValidations count="4">
    <dataValidation type="list" allowBlank="1" showInputMessage="1" showErrorMessage="1" sqref="E18:E39 N18:N39 W18:W39 AF18:AF39 AO18:AO39" xr:uid="{9978DF7E-4833-4559-A834-E8699138BF8E}">
      <formula1>"　,砂質土,粘性土"</formula1>
    </dataValidation>
    <dataValidation type="list" allowBlank="1" showInputMessage="1" showErrorMessage="1" sqref="D18:D39 M18:M39 V18:V39 AE18:AE39 AN18:AN39" xr:uid="{E9128A11-86E6-4027-A52D-90481656DBFA}">
      <formula1>"　,洪積層,沖積層"</formula1>
    </dataValidation>
    <dataValidation type="list" allowBlank="1" showInputMessage="1" showErrorMessage="1" sqref="F15:G15 O15:P15 X15:Y15 AG15:AH15 AP15:AQ15" xr:uid="{A2DAFB80-50D0-40B9-819D-86FEA2D393E3}">
      <formula1>詳細地域</formula1>
    </dataValidation>
    <dataValidation type="list" allowBlank="1" showInputMessage="1" showErrorMessage="1" sqref="B15:C15 K15:L15 T15:U15 AC15:AD15 AL15:AM15" xr:uid="{11EAA06C-1A32-4F82-A62F-3E80BFBA1EFE}">
      <formula1>地域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1:W48"/>
  <sheetViews>
    <sheetView showGridLines="0" zoomScaleNormal="100" workbookViewId="0">
      <selection activeCell="H4" sqref="H4"/>
    </sheetView>
  </sheetViews>
  <sheetFormatPr defaultColWidth="9" defaultRowHeight="20.100000000000001" customHeight="1" x14ac:dyDescent="0.2"/>
  <cols>
    <col min="1" max="1" width="1.109375" style="49" customWidth="1"/>
    <col min="2" max="2" width="3.33203125" style="49" bestFit="1" customWidth="1"/>
    <col min="3" max="3" width="31.6640625" style="49" customWidth="1"/>
    <col min="4" max="18" width="4.88671875" style="49" customWidth="1"/>
    <col min="19" max="19" width="11.33203125" style="49" customWidth="1"/>
    <col min="20" max="20" width="8.6640625" style="49" customWidth="1"/>
    <col min="21" max="21" width="3.33203125" style="49" customWidth="1"/>
    <col min="22" max="16384" width="9" style="49"/>
  </cols>
  <sheetData>
    <row r="1" spans="2:22" ht="29.25" customHeight="1" x14ac:dyDescent="0.25">
      <c r="B1" s="50" t="s">
        <v>153</v>
      </c>
      <c r="C1" s="51"/>
    </row>
    <row r="2" spans="2:22" ht="9.75" customHeight="1" x14ac:dyDescent="0.2"/>
    <row r="3" spans="2:22" ht="16.5" customHeight="1" x14ac:dyDescent="0.2">
      <c r="B3" s="52" t="s">
        <v>55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</row>
    <row r="4" spans="2:22" ht="21.75" customHeight="1" x14ac:dyDescent="0.2">
      <c r="B4" s="55" t="s">
        <v>56</v>
      </c>
      <c r="C4" s="56" t="s">
        <v>29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  <c r="V4" s="59"/>
    </row>
    <row r="5" spans="2:22" ht="21.75" customHeight="1" x14ac:dyDescent="0.2">
      <c r="B5" s="60"/>
      <c r="C5" s="61" t="s">
        <v>30</v>
      </c>
      <c r="D5" s="62" t="s">
        <v>57</v>
      </c>
      <c r="E5" s="327" t="str">
        <f>IF('HL　見積書・強度計算書依頼'!H6="","",'HL　見積書・強度計算書依頼'!H6)</f>
        <v/>
      </c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49" t="s">
        <v>58</v>
      </c>
      <c r="Q5" s="63"/>
      <c r="R5" s="63"/>
      <c r="S5" s="63"/>
      <c r="T5" s="64"/>
      <c r="V5" s="59"/>
    </row>
    <row r="6" spans="2:22" ht="21.75" customHeight="1" x14ac:dyDescent="0.2">
      <c r="B6" s="115"/>
      <c r="C6" s="116" t="s">
        <v>31</v>
      </c>
      <c r="D6" s="117" t="s">
        <v>59</v>
      </c>
      <c r="E6" s="324" t="str">
        <f>IF('HL　見積書・強度計算書依頼'!H7="","",'HL　見積書・強度計算書依頼'!H7)</f>
        <v/>
      </c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118" t="s">
        <v>58</v>
      </c>
      <c r="Q6" s="119"/>
      <c r="R6" s="119"/>
      <c r="S6" s="119"/>
      <c r="T6" s="120"/>
      <c r="V6" s="59"/>
    </row>
    <row r="7" spans="2:22" ht="21.75" customHeight="1" x14ac:dyDescent="0.2">
      <c r="B7" s="115"/>
      <c r="C7" s="116" t="s">
        <v>32</v>
      </c>
      <c r="D7" s="117" t="s">
        <v>57</v>
      </c>
      <c r="E7" s="324" t="str">
        <f>IF('HL　見積書・強度計算書依頼'!H8="","",'HL　見積書・強度計算書依頼'!H8)</f>
        <v/>
      </c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118" t="s">
        <v>60</v>
      </c>
      <c r="Q7" s="119"/>
      <c r="R7" s="119"/>
      <c r="S7" s="119"/>
      <c r="T7" s="120"/>
      <c r="V7" s="59"/>
    </row>
    <row r="8" spans="2:22" ht="21.75" customHeight="1" x14ac:dyDescent="0.2">
      <c r="B8" s="121"/>
      <c r="C8" s="116" t="s">
        <v>33</v>
      </c>
      <c r="D8" s="117" t="s">
        <v>57</v>
      </c>
      <c r="E8" s="324" t="str">
        <f>IF('HL　見積書・強度計算書依頼'!H9="","",'HL　見積書・強度計算書依頼'!H9)</f>
        <v/>
      </c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118" t="s">
        <v>61</v>
      </c>
      <c r="Q8" s="119"/>
      <c r="R8" s="119"/>
      <c r="S8" s="119"/>
      <c r="T8" s="120"/>
      <c r="V8" s="59"/>
    </row>
    <row r="9" spans="2:22" ht="21.75" customHeight="1" x14ac:dyDescent="0.2">
      <c r="B9" s="121"/>
      <c r="C9" s="116" t="s">
        <v>21</v>
      </c>
      <c r="D9" s="117" t="s">
        <v>57</v>
      </c>
      <c r="E9" s="328" t="str">
        <f>IF('HL　見積書・強度計算書依頼'!H10="","",'HL　見積書・強度計算書依頼'!H10)</f>
        <v/>
      </c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118" t="s">
        <v>60</v>
      </c>
      <c r="Q9" s="119"/>
      <c r="R9" s="119"/>
      <c r="S9" s="122"/>
      <c r="T9" s="120"/>
      <c r="V9" s="59"/>
    </row>
    <row r="10" spans="2:22" ht="21.75" customHeight="1" x14ac:dyDescent="0.2">
      <c r="B10" s="65"/>
      <c r="C10" s="66" t="s">
        <v>62</v>
      </c>
      <c r="D10" s="67" t="s">
        <v>57</v>
      </c>
      <c r="E10" s="325" t="str">
        <f>IF('HL　見積書・強度計算書依頼'!H11="","",'HL　見積書・強度計算書依頼'!H11)</f>
        <v/>
      </c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68" t="s">
        <v>60</v>
      </c>
      <c r="Q10" s="69"/>
      <c r="R10" s="69"/>
      <c r="S10" s="69"/>
      <c r="T10" s="70"/>
      <c r="V10" s="71"/>
    </row>
    <row r="11" spans="2:22" ht="21.75" customHeight="1" x14ac:dyDescent="0.2">
      <c r="B11" s="115"/>
      <c r="C11" s="116" t="s">
        <v>38</v>
      </c>
      <c r="D11" s="117" t="s">
        <v>59</v>
      </c>
      <c r="E11" s="324" t="str">
        <f>IF('HL　見積書・強度計算書依頼'!K15="","",'HL　見積書・強度計算書依頼'!K15)</f>
        <v/>
      </c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118" t="s">
        <v>63</v>
      </c>
      <c r="Q11" s="119"/>
      <c r="R11" s="119"/>
      <c r="S11" s="119"/>
      <c r="T11" s="120"/>
      <c r="V11" s="72"/>
    </row>
    <row r="12" spans="2:22" ht="21.75" customHeight="1" x14ac:dyDescent="0.2">
      <c r="B12" s="73"/>
      <c r="C12" s="74" t="s">
        <v>64</v>
      </c>
      <c r="D12" s="75" t="s">
        <v>65</v>
      </c>
      <c r="E12" s="325" t="str">
        <f>IF('HL　見積書・強度計算書依頼'!K16="","",'HL　見積書・強度計算書依頼'!K16)</f>
        <v/>
      </c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68" t="s">
        <v>66</v>
      </c>
      <c r="Q12" s="69"/>
      <c r="R12" s="69"/>
      <c r="S12" s="69"/>
      <c r="T12" s="70"/>
      <c r="V12" s="72"/>
    </row>
    <row r="13" spans="2:22" ht="11.25" customHeight="1" x14ac:dyDescent="0.2">
      <c r="V13" s="59"/>
    </row>
    <row r="14" spans="2:22" ht="16.5" customHeight="1" x14ac:dyDescent="0.2">
      <c r="B14" s="52" t="s">
        <v>67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4"/>
    </row>
    <row r="15" spans="2:22" ht="21.75" customHeight="1" x14ac:dyDescent="0.2">
      <c r="B15" s="76" t="s">
        <v>6</v>
      </c>
      <c r="C15" s="123" t="s">
        <v>109</v>
      </c>
      <c r="D15" s="77"/>
      <c r="E15" s="77"/>
      <c r="F15" s="77"/>
      <c r="G15" s="77"/>
      <c r="H15" s="77"/>
      <c r="I15" s="77"/>
      <c r="J15" s="77"/>
      <c r="K15" s="77"/>
      <c r="L15" s="138" t="s">
        <v>115</v>
      </c>
      <c r="M15" s="77"/>
      <c r="N15" s="77"/>
      <c r="O15" s="77"/>
      <c r="P15" s="77"/>
      <c r="Q15" s="77"/>
      <c r="R15" s="77"/>
      <c r="S15" s="77"/>
      <c r="T15" s="78"/>
    </row>
    <row r="16" spans="2:22" ht="24.75" customHeight="1" x14ac:dyDescent="0.2">
      <c r="B16" s="79" t="s">
        <v>68</v>
      </c>
      <c r="C16" s="68" t="s">
        <v>69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</row>
    <row r="17" spans="2:23" ht="24.75" customHeight="1" x14ac:dyDescent="0.2">
      <c r="B17" s="82" t="s">
        <v>68</v>
      </c>
      <c r="C17" s="83" t="s">
        <v>70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5"/>
    </row>
    <row r="18" spans="2:23" ht="24.75" customHeight="1" x14ac:dyDescent="0.2">
      <c r="B18" s="82" t="s">
        <v>68</v>
      </c>
      <c r="C18" s="83" t="s">
        <v>71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5"/>
    </row>
    <row r="19" spans="2:23" ht="24.75" customHeight="1" x14ac:dyDescent="0.2">
      <c r="B19" s="82" t="s">
        <v>68</v>
      </c>
      <c r="C19" s="83" t="s">
        <v>114</v>
      </c>
      <c r="D19" s="86"/>
      <c r="E19" s="189"/>
      <c r="F19" s="84" t="s">
        <v>72</v>
      </c>
      <c r="G19" s="189"/>
      <c r="H19" s="87" t="s">
        <v>73</v>
      </c>
      <c r="I19" s="189"/>
      <c r="J19" s="84" t="s">
        <v>72</v>
      </c>
      <c r="K19" s="189"/>
      <c r="L19" s="86"/>
      <c r="M19" s="86"/>
      <c r="N19" s="86"/>
      <c r="O19" s="86"/>
      <c r="P19" s="86"/>
      <c r="Q19" s="86"/>
      <c r="R19" s="86"/>
      <c r="S19" s="86"/>
      <c r="T19" s="88"/>
    </row>
    <row r="20" spans="2:23" ht="24.75" customHeight="1" x14ac:dyDescent="0.2">
      <c r="B20" s="82" t="s">
        <v>68</v>
      </c>
      <c r="C20" s="4" t="s">
        <v>74</v>
      </c>
      <c r="D20" s="84"/>
      <c r="E20" s="84"/>
      <c r="F20" s="84"/>
      <c r="G20" s="84"/>
      <c r="H20" s="84"/>
      <c r="I20" s="84"/>
      <c r="J20" s="84"/>
      <c r="K20" s="84"/>
      <c r="L20" s="137" t="s">
        <v>113</v>
      </c>
      <c r="M20" s="84"/>
      <c r="N20" s="84"/>
      <c r="O20" s="84"/>
      <c r="P20" s="84"/>
      <c r="Q20" s="84"/>
      <c r="R20" s="84"/>
      <c r="S20" s="129"/>
      <c r="T20" s="130"/>
    </row>
    <row r="21" spans="2:23" ht="24.75" customHeight="1" x14ac:dyDescent="0.2">
      <c r="B21" s="82" t="s">
        <v>68</v>
      </c>
      <c r="C21" s="83" t="s">
        <v>116</v>
      </c>
      <c r="D21" s="89"/>
      <c r="E21" s="317"/>
      <c r="F21" s="317"/>
      <c r="G21" s="84" t="s">
        <v>75</v>
      </c>
      <c r="H21" s="90"/>
      <c r="I21" s="84" t="s">
        <v>76</v>
      </c>
      <c r="J21" s="84" t="s">
        <v>77</v>
      </c>
      <c r="K21" s="317"/>
      <c r="L21" s="317"/>
      <c r="M21" s="84" t="s">
        <v>75</v>
      </c>
      <c r="N21" s="90"/>
      <c r="O21" s="84" t="s">
        <v>76</v>
      </c>
      <c r="P21" s="89"/>
      <c r="Q21" s="129" t="s">
        <v>117</v>
      </c>
      <c r="R21" s="89"/>
      <c r="S21" s="89"/>
      <c r="T21" s="91"/>
    </row>
    <row r="22" spans="2:23" ht="24.75" customHeight="1" x14ac:dyDescent="0.2">
      <c r="B22" s="82" t="s">
        <v>78</v>
      </c>
      <c r="C22" s="83" t="s">
        <v>79</v>
      </c>
      <c r="D22" s="92"/>
      <c r="E22" s="326"/>
      <c r="F22" s="326"/>
      <c r="G22" s="326"/>
      <c r="H22" s="93" t="s">
        <v>80</v>
      </c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4"/>
    </row>
    <row r="23" spans="2:23" ht="24.75" customHeight="1" x14ac:dyDescent="0.2">
      <c r="B23" s="82" t="s">
        <v>81</v>
      </c>
      <c r="C23" s="83" t="s">
        <v>82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129" t="s">
        <v>112</v>
      </c>
      <c r="T23" s="131"/>
    </row>
    <row r="24" spans="2:23" ht="11.25" customHeight="1" x14ac:dyDescent="0.2">
      <c r="V24" s="59"/>
    </row>
    <row r="25" spans="2:23" ht="16.5" customHeight="1" x14ac:dyDescent="0.2">
      <c r="B25" s="52" t="s">
        <v>83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4"/>
    </row>
    <row r="26" spans="2:23" ht="24.75" customHeight="1" x14ac:dyDescent="0.2">
      <c r="B26" s="79" t="s">
        <v>81</v>
      </c>
      <c r="C26" s="68" t="s">
        <v>84</v>
      </c>
      <c r="D26" s="96"/>
      <c r="E26" s="321"/>
      <c r="F26" s="321"/>
      <c r="G26" s="321"/>
      <c r="H26" s="97" t="s">
        <v>80</v>
      </c>
      <c r="I26" s="96"/>
      <c r="J26" s="140" t="s">
        <v>111</v>
      </c>
      <c r="K26" s="96"/>
      <c r="L26" s="96"/>
      <c r="M26" s="96"/>
      <c r="N26" s="96"/>
      <c r="O26" s="96"/>
      <c r="P26" s="96"/>
      <c r="Q26" s="96"/>
      <c r="R26" s="129"/>
      <c r="S26" s="129"/>
      <c r="T26" s="98"/>
    </row>
    <row r="27" spans="2:23" ht="24.75" customHeight="1" x14ac:dyDescent="0.2">
      <c r="B27" s="82" t="s">
        <v>81</v>
      </c>
      <c r="C27" s="83" t="s">
        <v>85</v>
      </c>
      <c r="D27" s="133"/>
      <c r="E27" s="134" t="s">
        <v>86</v>
      </c>
      <c r="F27" s="132"/>
      <c r="G27" s="134" t="s">
        <v>87</v>
      </c>
      <c r="H27" s="133"/>
      <c r="I27" s="134" t="s">
        <v>86</v>
      </c>
      <c r="J27" s="132"/>
      <c r="K27" s="134" t="s">
        <v>87</v>
      </c>
      <c r="L27" s="133"/>
      <c r="M27" s="134" t="s">
        <v>86</v>
      </c>
      <c r="N27" s="132"/>
      <c r="O27" s="134" t="s">
        <v>87</v>
      </c>
      <c r="P27" s="133"/>
      <c r="Q27" s="114" t="s">
        <v>86</v>
      </c>
      <c r="R27" s="135"/>
      <c r="S27" s="114" t="s">
        <v>88</v>
      </c>
      <c r="T27" s="136">
        <f>SUM(D27*F27+H27*J27+L27*N27+P27*R27)</f>
        <v>0</v>
      </c>
      <c r="W27" s="99"/>
    </row>
    <row r="28" spans="2:23" ht="24.75" customHeight="1" x14ac:dyDescent="0.2">
      <c r="B28" s="82" t="s">
        <v>68</v>
      </c>
      <c r="C28" s="83" t="s">
        <v>89</v>
      </c>
      <c r="D28" s="84"/>
      <c r="E28" s="84"/>
      <c r="F28" s="84"/>
      <c r="G28" s="84"/>
      <c r="H28" s="84"/>
      <c r="I28" s="84"/>
      <c r="J28" s="84"/>
      <c r="K28" s="84"/>
      <c r="L28" s="137" t="s">
        <v>118</v>
      </c>
      <c r="M28" s="84"/>
      <c r="N28" s="84"/>
      <c r="O28" s="84"/>
      <c r="P28" s="129"/>
      <c r="Q28" s="129"/>
      <c r="R28" s="129"/>
      <c r="S28" s="129"/>
      <c r="T28" s="130"/>
    </row>
    <row r="29" spans="2:23" ht="24.75" customHeight="1" x14ac:dyDescent="0.2">
      <c r="B29" s="76" t="s">
        <v>68</v>
      </c>
      <c r="C29" s="56" t="s">
        <v>90</v>
      </c>
      <c r="D29" s="139" t="s">
        <v>110</v>
      </c>
      <c r="E29" s="124"/>
      <c r="F29" s="124"/>
      <c r="G29" s="124"/>
      <c r="H29" s="124"/>
      <c r="I29" s="124"/>
      <c r="J29" s="124"/>
      <c r="K29" s="124"/>
      <c r="L29" s="56"/>
      <c r="M29" s="56"/>
      <c r="N29" s="56"/>
      <c r="O29" s="56"/>
      <c r="P29" s="56"/>
      <c r="Q29" s="56"/>
      <c r="R29" s="56"/>
      <c r="S29" s="56"/>
      <c r="T29" s="100"/>
    </row>
    <row r="30" spans="2:23" ht="24.75" customHeight="1" x14ac:dyDescent="0.2">
      <c r="B30" s="101"/>
      <c r="C30" s="102" t="s">
        <v>91</v>
      </c>
      <c r="D30" s="103"/>
      <c r="E30" s="103"/>
      <c r="F30" s="103"/>
      <c r="G30" s="322" t="s">
        <v>92</v>
      </c>
      <c r="H30" s="322"/>
      <c r="I30" s="323"/>
      <c r="J30" s="323"/>
      <c r="K30" s="104" t="s">
        <v>93</v>
      </c>
      <c r="L30" s="103"/>
      <c r="M30" s="103"/>
      <c r="N30" s="105"/>
      <c r="O30" s="105"/>
      <c r="P30" s="105"/>
      <c r="Q30" s="105"/>
      <c r="R30" s="105"/>
      <c r="S30" s="105"/>
      <c r="T30" s="106"/>
    </row>
    <row r="31" spans="2:23" ht="24.75" customHeight="1" x14ac:dyDescent="0.2">
      <c r="B31" s="125"/>
      <c r="C31" s="126" t="s">
        <v>94</v>
      </c>
      <c r="D31" s="127"/>
      <c r="E31" s="127"/>
      <c r="F31" s="127"/>
      <c r="G31" s="318" t="s">
        <v>92</v>
      </c>
      <c r="H31" s="318"/>
      <c r="I31" s="319"/>
      <c r="J31" s="319"/>
      <c r="K31" s="128" t="s">
        <v>93</v>
      </c>
      <c r="L31" s="127"/>
      <c r="M31" s="127"/>
      <c r="N31" s="119"/>
      <c r="O31" s="119"/>
      <c r="P31" s="119"/>
      <c r="Q31" s="119"/>
      <c r="R31" s="119"/>
      <c r="S31" s="119"/>
      <c r="T31" s="120"/>
    </row>
    <row r="32" spans="2:23" ht="24.75" customHeight="1" x14ac:dyDescent="0.2">
      <c r="B32" s="125"/>
      <c r="C32" s="126" t="s">
        <v>95</v>
      </c>
      <c r="D32" s="127"/>
      <c r="E32" s="127"/>
      <c r="F32" s="127"/>
      <c r="G32" s="318" t="s">
        <v>92</v>
      </c>
      <c r="H32" s="318"/>
      <c r="I32" s="319"/>
      <c r="J32" s="319"/>
      <c r="K32" s="128" t="s">
        <v>93</v>
      </c>
      <c r="L32" s="127"/>
      <c r="M32" s="127"/>
      <c r="N32" s="119"/>
      <c r="O32" s="119"/>
      <c r="P32" s="119"/>
      <c r="Q32" s="119"/>
      <c r="R32" s="119"/>
      <c r="S32" s="119"/>
      <c r="T32" s="120"/>
    </row>
    <row r="33" spans="2:20" ht="24.75" customHeight="1" x14ac:dyDescent="0.2">
      <c r="B33" s="125"/>
      <c r="C33" s="126" t="s">
        <v>96</v>
      </c>
      <c r="D33" s="127"/>
      <c r="E33" s="127"/>
      <c r="F33" s="127"/>
      <c r="G33" s="318" t="s">
        <v>92</v>
      </c>
      <c r="H33" s="318"/>
      <c r="I33" s="319"/>
      <c r="J33" s="319"/>
      <c r="K33" s="128" t="s">
        <v>93</v>
      </c>
      <c r="L33" s="127"/>
      <c r="M33" s="127"/>
      <c r="N33" s="119"/>
      <c r="O33" s="119"/>
      <c r="P33" s="119"/>
      <c r="Q33" s="119"/>
      <c r="R33" s="119"/>
      <c r="S33" s="119"/>
      <c r="T33" s="120"/>
    </row>
    <row r="34" spans="2:20" ht="24.75" customHeight="1" x14ac:dyDescent="0.2">
      <c r="B34" s="115"/>
      <c r="C34" s="126" t="s">
        <v>97</v>
      </c>
      <c r="D34" s="127"/>
      <c r="E34" s="127"/>
      <c r="F34" s="127"/>
      <c r="G34" s="318" t="s">
        <v>92</v>
      </c>
      <c r="H34" s="318"/>
      <c r="I34" s="319"/>
      <c r="J34" s="319"/>
      <c r="K34" s="128" t="s">
        <v>93</v>
      </c>
      <c r="L34" s="127"/>
      <c r="M34" s="127"/>
      <c r="N34" s="119"/>
      <c r="O34" s="119"/>
      <c r="P34" s="119"/>
      <c r="Q34" s="119"/>
      <c r="R34" s="119"/>
      <c r="S34" s="119"/>
      <c r="T34" s="120"/>
    </row>
    <row r="35" spans="2:20" ht="24.75" customHeight="1" x14ac:dyDescent="0.2">
      <c r="B35" s="115"/>
      <c r="C35" s="126" t="s">
        <v>98</v>
      </c>
      <c r="D35" s="127"/>
      <c r="E35" s="127"/>
      <c r="F35" s="127"/>
      <c r="G35" s="318" t="s">
        <v>92</v>
      </c>
      <c r="H35" s="318"/>
      <c r="I35" s="319"/>
      <c r="J35" s="319"/>
      <c r="K35" s="128" t="s">
        <v>93</v>
      </c>
      <c r="L35" s="127"/>
      <c r="M35" s="127"/>
      <c r="N35" s="119"/>
      <c r="O35" s="119"/>
      <c r="P35" s="119"/>
      <c r="Q35" s="119"/>
      <c r="R35" s="119"/>
      <c r="S35" s="119"/>
      <c r="T35" s="120"/>
    </row>
    <row r="36" spans="2:20" ht="24.75" customHeight="1" x14ac:dyDescent="0.2">
      <c r="B36" s="115"/>
      <c r="C36" s="126" t="s">
        <v>99</v>
      </c>
      <c r="D36" s="127"/>
      <c r="E36" s="127"/>
      <c r="F36" s="127"/>
      <c r="G36" s="318" t="s">
        <v>92</v>
      </c>
      <c r="H36" s="318"/>
      <c r="I36" s="319"/>
      <c r="J36" s="319"/>
      <c r="K36" s="128" t="s">
        <v>93</v>
      </c>
      <c r="L36" s="127"/>
      <c r="M36" s="127"/>
      <c r="N36" s="119"/>
      <c r="O36" s="119"/>
      <c r="P36" s="119"/>
      <c r="Q36" s="119"/>
      <c r="R36" s="119"/>
      <c r="S36" s="119"/>
      <c r="T36" s="120"/>
    </row>
    <row r="37" spans="2:20" ht="24.75" customHeight="1" x14ac:dyDescent="0.2">
      <c r="B37" s="73"/>
      <c r="C37" s="107" t="s">
        <v>100</v>
      </c>
      <c r="D37" s="80"/>
      <c r="E37" s="80"/>
      <c r="F37" s="80"/>
      <c r="G37" s="320" t="s">
        <v>92</v>
      </c>
      <c r="H37" s="320"/>
      <c r="I37" s="321"/>
      <c r="J37" s="321"/>
      <c r="K37" s="97" t="s">
        <v>93</v>
      </c>
      <c r="L37" s="80"/>
      <c r="M37" s="80"/>
      <c r="N37" s="69"/>
      <c r="O37" s="69"/>
      <c r="P37" s="69"/>
      <c r="Q37" s="69"/>
      <c r="R37" s="69"/>
      <c r="S37" s="69"/>
      <c r="T37" s="70"/>
    </row>
    <row r="38" spans="2:20" ht="24.75" customHeight="1" x14ac:dyDescent="0.2">
      <c r="B38" s="108" t="s">
        <v>68</v>
      </c>
      <c r="C38" s="109" t="s">
        <v>101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1"/>
      <c r="N38" s="111"/>
      <c r="O38" s="111"/>
      <c r="P38" s="111"/>
      <c r="Q38" s="111"/>
      <c r="R38" s="111"/>
      <c r="S38" s="111"/>
      <c r="T38" s="112"/>
    </row>
    <row r="39" spans="2:20" ht="48" customHeight="1" x14ac:dyDescent="0.2">
      <c r="B39" s="314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6"/>
    </row>
    <row r="40" spans="2:20" ht="8.25" customHeight="1" x14ac:dyDescent="0.2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</row>
    <row r="41" spans="2:20" ht="18.75" customHeight="1" x14ac:dyDescent="0.2">
      <c r="B41" s="22" t="s">
        <v>154</v>
      </c>
    </row>
    <row r="42" spans="2:20" ht="18.75" customHeight="1" x14ac:dyDescent="0.2">
      <c r="B42" s="22" t="s">
        <v>102</v>
      </c>
    </row>
    <row r="43" spans="2:20" ht="18.75" customHeight="1" x14ac:dyDescent="0.2">
      <c r="B43" s="22" t="s">
        <v>103</v>
      </c>
    </row>
    <row r="44" spans="2:20" ht="18.75" customHeight="1" x14ac:dyDescent="0.2">
      <c r="B44" s="22" t="s">
        <v>104</v>
      </c>
    </row>
    <row r="45" spans="2:20" ht="18.75" customHeight="1" x14ac:dyDescent="0.2">
      <c r="B45" s="22" t="s">
        <v>105</v>
      </c>
    </row>
    <row r="46" spans="2:20" ht="18.75" customHeight="1" x14ac:dyDescent="0.2">
      <c r="B46" s="22" t="s">
        <v>106</v>
      </c>
    </row>
    <row r="47" spans="2:20" ht="18.75" customHeight="1" x14ac:dyDescent="0.2">
      <c r="B47" s="22" t="s">
        <v>107</v>
      </c>
    </row>
    <row r="48" spans="2:20" ht="18.75" customHeight="1" x14ac:dyDescent="0.2">
      <c r="B48" s="29" t="s">
        <v>155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</row>
  </sheetData>
  <mergeCells count="29">
    <mergeCell ref="E10:O10"/>
    <mergeCell ref="E5:O5"/>
    <mergeCell ref="E6:O6"/>
    <mergeCell ref="E7:O7"/>
    <mergeCell ref="E8:O8"/>
    <mergeCell ref="E9:O9"/>
    <mergeCell ref="I30:J30"/>
    <mergeCell ref="G31:H31"/>
    <mergeCell ref="I31:J31"/>
    <mergeCell ref="E11:O11"/>
    <mergeCell ref="E12:O12"/>
    <mergeCell ref="E22:G22"/>
    <mergeCell ref="E26:G26"/>
    <mergeCell ref="B39:T39"/>
    <mergeCell ref="E21:F21"/>
    <mergeCell ref="K21:L21"/>
    <mergeCell ref="G35:H35"/>
    <mergeCell ref="I35:J35"/>
    <mergeCell ref="G36:H36"/>
    <mergeCell ref="I36:J36"/>
    <mergeCell ref="G37:H37"/>
    <mergeCell ref="I37:J37"/>
    <mergeCell ref="G32:H32"/>
    <mergeCell ref="I32:J32"/>
    <mergeCell ref="G33:H33"/>
    <mergeCell ref="I33:J33"/>
    <mergeCell ref="G34:H34"/>
    <mergeCell ref="I34:J34"/>
    <mergeCell ref="G30:H30"/>
  </mergeCells>
  <phoneticPr fontId="1"/>
  <dataValidations count="2">
    <dataValidation imeMode="halfAlpha" allowBlank="1" showInputMessage="1" showErrorMessage="1" sqref="E9:O10 E5:O5 E19 G19 I19 K19 E21 H21 I30:J37 N21 E22:G22 E26:G26 D27 F27 H27 J27 L27 N27 P27 R27 K21" xr:uid="{00000000-0002-0000-0200-000000000000}"/>
    <dataValidation imeMode="hiragana" allowBlank="1" showInputMessage="1" showErrorMessage="1" sqref="E6:O8 E11:O12" xr:uid="{00000000-0002-0000-0200-000001000000}"/>
  </dataValidations>
  <printOptions horizontalCentered="1"/>
  <pageMargins left="0.39370078740157483" right="0.39370078740157483" top="0.62992125984251968" bottom="0.39370078740157483" header="0.35433070866141736" footer="0.19685039370078741"/>
  <pageSetup paperSize="9" scale="74" orientation="portrait" r:id="rId1"/>
  <headerFooter alignWithMargins="0">
    <oddFooter>&amp;RVer.1.0
2019/03/18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19</xdr:row>
                    <xdr:rowOff>60960</xdr:rowOff>
                  </from>
                  <to>
                    <xdr:col>5</xdr:col>
                    <xdr:colOff>342900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 sizeWithCells="1">
                  <from>
                    <xdr:col>7</xdr:col>
                    <xdr:colOff>274320</xdr:colOff>
                    <xdr:row>19</xdr:row>
                    <xdr:rowOff>60960</xdr:rowOff>
                  </from>
                  <to>
                    <xdr:col>9</xdr:col>
                    <xdr:colOff>251460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16</xdr:row>
                    <xdr:rowOff>38100</xdr:rowOff>
                  </from>
                  <to>
                    <xdr:col>6</xdr:col>
                    <xdr:colOff>259080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 sizeWithCells="1">
                  <from>
                    <xdr:col>7</xdr:col>
                    <xdr:colOff>274320</xdr:colOff>
                    <xdr:row>16</xdr:row>
                    <xdr:rowOff>38100</xdr:rowOff>
                  </from>
                  <to>
                    <xdr:col>10</xdr:col>
                    <xdr:colOff>175260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17</xdr:row>
                    <xdr:rowOff>38100</xdr:rowOff>
                  </from>
                  <to>
                    <xdr:col>6</xdr:col>
                    <xdr:colOff>259080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 sizeWithCells="1">
                  <from>
                    <xdr:col>7</xdr:col>
                    <xdr:colOff>274320</xdr:colOff>
                    <xdr:row>17</xdr:row>
                    <xdr:rowOff>38100</xdr:rowOff>
                  </from>
                  <to>
                    <xdr:col>10</xdr:col>
                    <xdr:colOff>175260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22</xdr:row>
                    <xdr:rowOff>60960</xdr:rowOff>
                  </from>
                  <to>
                    <xdr:col>6</xdr:col>
                    <xdr:colOff>259080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 sizeWithCells="1">
                  <from>
                    <xdr:col>7</xdr:col>
                    <xdr:colOff>274320</xdr:colOff>
                    <xdr:row>22</xdr:row>
                    <xdr:rowOff>60960</xdr:rowOff>
                  </from>
                  <to>
                    <xdr:col>10</xdr:col>
                    <xdr:colOff>175260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 sizeWithCells="1">
                  <from>
                    <xdr:col>11</xdr:col>
                    <xdr:colOff>190500</xdr:colOff>
                    <xdr:row>22</xdr:row>
                    <xdr:rowOff>60960</xdr:rowOff>
                  </from>
                  <to>
                    <xdr:col>14</xdr:col>
                    <xdr:colOff>83820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 sizeWithCells="1">
                  <from>
                    <xdr:col>15</xdr:col>
                    <xdr:colOff>99060</xdr:colOff>
                    <xdr:row>22</xdr:row>
                    <xdr:rowOff>60960</xdr:rowOff>
                  </from>
                  <to>
                    <xdr:col>17</xdr:col>
                    <xdr:colOff>365760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27</xdr:row>
                    <xdr:rowOff>60960</xdr:rowOff>
                  </from>
                  <to>
                    <xdr:col>5</xdr:col>
                    <xdr:colOff>342900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 sizeWithCells="1">
                  <from>
                    <xdr:col>7</xdr:col>
                    <xdr:colOff>274320</xdr:colOff>
                    <xdr:row>27</xdr:row>
                    <xdr:rowOff>60960</xdr:rowOff>
                  </from>
                  <to>
                    <xdr:col>9</xdr:col>
                    <xdr:colOff>251460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29</xdr:row>
                    <xdr:rowOff>30480</xdr:rowOff>
                  </from>
                  <to>
                    <xdr:col>5</xdr:col>
                    <xdr:colOff>342900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 sizeWithCells="1">
                  <from>
                    <xdr:col>13</xdr:col>
                    <xdr:colOff>38100</xdr:colOff>
                    <xdr:row>29</xdr:row>
                    <xdr:rowOff>30480</xdr:rowOff>
                  </from>
                  <to>
                    <xdr:col>15</xdr:col>
                    <xdr:colOff>7620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37</xdr:row>
                    <xdr:rowOff>60960</xdr:rowOff>
                  </from>
                  <to>
                    <xdr:col>5</xdr:col>
                    <xdr:colOff>342900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 sizeWithCells="1">
                  <from>
                    <xdr:col>7</xdr:col>
                    <xdr:colOff>274320</xdr:colOff>
                    <xdr:row>37</xdr:row>
                    <xdr:rowOff>60960</xdr:rowOff>
                  </from>
                  <to>
                    <xdr:col>9</xdr:col>
                    <xdr:colOff>251460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30</xdr:row>
                    <xdr:rowOff>30480</xdr:rowOff>
                  </from>
                  <to>
                    <xdr:col>5</xdr:col>
                    <xdr:colOff>342900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 sizeWithCells="1">
                  <from>
                    <xdr:col>13</xdr:col>
                    <xdr:colOff>38100</xdr:colOff>
                    <xdr:row>30</xdr:row>
                    <xdr:rowOff>30480</xdr:rowOff>
                  </from>
                  <to>
                    <xdr:col>15</xdr:col>
                    <xdr:colOff>7620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31</xdr:row>
                    <xdr:rowOff>30480</xdr:rowOff>
                  </from>
                  <to>
                    <xdr:col>5</xdr:col>
                    <xdr:colOff>342900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3" name="Check Box 22">
              <controlPr defaultSize="0" autoFill="0" autoLine="0" autoPict="0">
                <anchor moveWithCells="1" sizeWithCells="1">
                  <from>
                    <xdr:col>13</xdr:col>
                    <xdr:colOff>38100</xdr:colOff>
                    <xdr:row>31</xdr:row>
                    <xdr:rowOff>30480</xdr:rowOff>
                  </from>
                  <to>
                    <xdr:col>15</xdr:col>
                    <xdr:colOff>7620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4" name="Check Box 23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32</xdr:row>
                    <xdr:rowOff>30480</xdr:rowOff>
                  </from>
                  <to>
                    <xdr:col>5</xdr:col>
                    <xdr:colOff>342900</xdr:colOff>
                    <xdr:row>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5" name="Check Box 24">
              <controlPr defaultSize="0" autoFill="0" autoLine="0" autoPict="0">
                <anchor moveWithCells="1" sizeWithCells="1">
                  <from>
                    <xdr:col>13</xdr:col>
                    <xdr:colOff>38100</xdr:colOff>
                    <xdr:row>32</xdr:row>
                    <xdr:rowOff>30480</xdr:rowOff>
                  </from>
                  <to>
                    <xdr:col>15</xdr:col>
                    <xdr:colOff>7620</xdr:colOff>
                    <xdr:row>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6" name="Check Box 25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33</xdr:row>
                    <xdr:rowOff>30480</xdr:rowOff>
                  </from>
                  <to>
                    <xdr:col>5</xdr:col>
                    <xdr:colOff>342900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7" name="Check Box 26">
              <controlPr defaultSize="0" autoFill="0" autoLine="0" autoPict="0">
                <anchor moveWithCells="1" sizeWithCells="1">
                  <from>
                    <xdr:col>13</xdr:col>
                    <xdr:colOff>38100</xdr:colOff>
                    <xdr:row>33</xdr:row>
                    <xdr:rowOff>30480</xdr:rowOff>
                  </from>
                  <to>
                    <xdr:col>15</xdr:col>
                    <xdr:colOff>7620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8" name="Check Box 27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34</xdr:row>
                    <xdr:rowOff>30480</xdr:rowOff>
                  </from>
                  <to>
                    <xdr:col>5</xdr:col>
                    <xdr:colOff>342900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9" name="Check Box 28">
              <controlPr defaultSize="0" autoFill="0" autoLine="0" autoPict="0">
                <anchor moveWithCells="1" sizeWithCells="1">
                  <from>
                    <xdr:col>13</xdr:col>
                    <xdr:colOff>38100</xdr:colOff>
                    <xdr:row>34</xdr:row>
                    <xdr:rowOff>30480</xdr:rowOff>
                  </from>
                  <to>
                    <xdr:col>15</xdr:col>
                    <xdr:colOff>7620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0" name="Check Box 29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35</xdr:row>
                    <xdr:rowOff>30480</xdr:rowOff>
                  </from>
                  <to>
                    <xdr:col>5</xdr:col>
                    <xdr:colOff>342900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1" name="Check Box 30">
              <controlPr defaultSize="0" autoFill="0" autoLine="0" autoPict="0">
                <anchor moveWithCells="1" sizeWithCells="1">
                  <from>
                    <xdr:col>13</xdr:col>
                    <xdr:colOff>38100</xdr:colOff>
                    <xdr:row>35</xdr:row>
                    <xdr:rowOff>30480</xdr:rowOff>
                  </from>
                  <to>
                    <xdr:col>15</xdr:col>
                    <xdr:colOff>7620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2" name="Check Box 31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36</xdr:row>
                    <xdr:rowOff>30480</xdr:rowOff>
                  </from>
                  <to>
                    <xdr:col>5</xdr:col>
                    <xdr:colOff>342900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3" name="Check Box 32">
              <controlPr defaultSize="0" autoFill="0" autoLine="0" autoPict="0">
                <anchor moveWithCells="1" sizeWithCells="1">
                  <from>
                    <xdr:col>13</xdr:col>
                    <xdr:colOff>38100</xdr:colOff>
                    <xdr:row>36</xdr:row>
                    <xdr:rowOff>30480</xdr:rowOff>
                  </from>
                  <to>
                    <xdr:col>15</xdr:col>
                    <xdr:colOff>7620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4" name="Check Box 33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15</xdr:row>
                    <xdr:rowOff>60960</xdr:rowOff>
                  </from>
                  <to>
                    <xdr:col>5</xdr:col>
                    <xdr:colOff>342900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Fill="0" autoLine="0" autoPict="0">
                <anchor moveWithCells="1" sizeWithCells="1">
                  <from>
                    <xdr:col>7</xdr:col>
                    <xdr:colOff>274320</xdr:colOff>
                    <xdr:row>15</xdr:row>
                    <xdr:rowOff>60960</xdr:rowOff>
                  </from>
                  <to>
                    <xdr:col>9</xdr:col>
                    <xdr:colOff>251460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14</xdr:row>
                    <xdr:rowOff>30480</xdr:rowOff>
                  </from>
                  <to>
                    <xdr:col>5</xdr:col>
                    <xdr:colOff>342900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Fill="0" autoLine="0" autoPict="0">
                <anchor moveWithCells="1" sizeWithCells="1">
                  <from>
                    <xdr:col>7</xdr:col>
                    <xdr:colOff>274320</xdr:colOff>
                    <xdr:row>14</xdr:row>
                    <xdr:rowOff>30480</xdr:rowOff>
                  </from>
                  <to>
                    <xdr:col>9</xdr:col>
                    <xdr:colOff>251460</xdr:colOff>
                    <xdr:row>14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183"/>
  <sheetViews>
    <sheetView topLeftCell="M1" workbookViewId="0">
      <selection activeCell="S50" sqref="S50"/>
    </sheetView>
  </sheetViews>
  <sheetFormatPr defaultColWidth="12.77734375" defaultRowHeight="17.25" customHeight="1" x14ac:dyDescent="0.2"/>
  <cols>
    <col min="21" max="21" width="25" customWidth="1"/>
  </cols>
  <sheetData>
    <row r="1" spans="1:23" ht="17.25" customHeight="1" thickBot="1" x14ac:dyDescent="0.25"/>
    <row r="2" spans="1:23" s="162" customFormat="1" ht="17.25" customHeight="1" x14ac:dyDescent="0.2">
      <c r="A2" s="161" t="s">
        <v>0</v>
      </c>
      <c r="B2" s="161" t="s">
        <v>138</v>
      </c>
      <c r="C2" s="161" t="s">
        <v>45</v>
      </c>
      <c r="D2" s="161" t="s">
        <v>12</v>
      </c>
      <c r="E2" s="161" t="s">
        <v>143</v>
      </c>
      <c r="F2" s="161" t="s">
        <v>149</v>
      </c>
      <c r="G2" s="161"/>
      <c r="H2" s="161"/>
      <c r="I2" s="161"/>
      <c r="J2" s="161"/>
      <c r="K2" s="161"/>
      <c r="L2" s="161"/>
      <c r="M2" s="161"/>
      <c r="N2" s="161"/>
      <c r="Q2" s="229" t="s">
        <v>182</v>
      </c>
      <c r="R2" s="230" t="s">
        <v>183</v>
      </c>
      <c r="S2" s="231" t="s">
        <v>184</v>
      </c>
      <c r="T2"/>
      <c r="U2" s="232" t="s">
        <v>417</v>
      </c>
      <c r="V2" s="233" t="s">
        <v>183</v>
      </c>
      <c r="W2" s="234" t="s">
        <v>184</v>
      </c>
    </row>
    <row r="3" spans="1:23" ht="17.25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Q3" s="235" t="s">
        <v>185</v>
      </c>
      <c r="R3" s="237" t="s">
        <v>186</v>
      </c>
      <c r="S3" s="238">
        <v>0</v>
      </c>
      <c r="U3" s="239" t="s">
        <v>187</v>
      </c>
      <c r="V3" s="162" t="s">
        <v>188</v>
      </c>
      <c r="W3" s="240">
        <v>1</v>
      </c>
    </row>
    <row r="4" spans="1:23" ht="17.25" customHeight="1" x14ac:dyDescent="0.2">
      <c r="A4" s="163" t="s">
        <v>146</v>
      </c>
      <c r="B4" s="163" t="s">
        <v>136</v>
      </c>
      <c r="C4" s="163" t="s">
        <v>49</v>
      </c>
      <c r="D4" s="163" t="s">
        <v>139</v>
      </c>
      <c r="E4" s="163" t="s">
        <v>144</v>
      </c>
      <c r="F4" s="163" t="s">
        <v>150</v>
      </c>
      <c r="G4" s="163"/>
      <c r="H4" s="163"/>
      <c r="I4" s="163"/>
      <c r="J4" s="163"/>
      <c r="K4" s="163"/>
      <c r="L4" s="163"/>
      <c r="M4" s="163"/>
      <c r="N4" s="163"/>
      <c r="Q4" s="235" t="s">
        <v>189</v>
      </c>
      <c r="R4" s="237" t="s">
        <v>186</v>
      </c>
      <c r="S4" s="238">
        <v>0</v>
      </c>
      <c r="U4" s="239" t="s">
        <v>190</v>
      </c>
      <c r="V4" s="162" t="s">
        <v>188</v>
      </c>
      <c r="W4" s="240">
        <v>1</v>
      </c>
    </row>
    <row r="5" spans="1:23" ht="17.25" customHeight="1" x14ac:dyDescent="0.2">
      <c r="A5" s="163" t="s">
        <v>135</v>
      </c>
      <c r="B5" s="163" t="s">
        <v>137</v>
      </c>
      <c r="C5" s="163" t="s">
        <v>46</v>
      </c>
      <c r="D5" s="163" t="s">
        <v>140</v>
      </c>
      <c r="E5" s="163" t="s">
        <v>145</v>
      </c>
      <c r="F5" s="163" t="s">
        <v>151</v>
      </c>
      <c r="G5" s="163"/>
      <c r="H5" s="163"/>
      <c r="I5" s="163"/>
      <c r="J5" s="163"/>
      <c r="K5" s="163"/>
      <c r="L5" s="163"/>
      <c r="M5" s="163"/>
      <c r="N5" s="163"/>
      <c r="Q5" s="235" t="s">
        <v>191</v>
      </c>
      <c r="R5" s="162" t="s">
        <v>192</v>
      </c>
      <c r="S5" s="241">
        <v>0.85</v>
      </c>
      <c r="U5" s="239" t="s">
        <v>193</v>
      </c>
      <c r="V5" s="162" t="s">
        <v>188</v>
      </c>
      <c r="W5" s="240">
        <v>1</v>
      </c>
    </row>
    <row r="6" spans="1:23" ht="17.25" customHeight="1" x14ac:dyDescent="0.2">
      <c r="A6" s="163"/>
      <c r="B6" s="163"/>
      <c r="C6" s="163" t="s">
        <v>50</v>
      </c>
      <c r="D6" s="163" t="s">
        <v>141</v>
      </c>
      <c r="E6" s="163"/>
      <c r="F6" s="163"/>
      <c r="G6" s="163"/>
      <c r="H6" s="163"/>
      <c r="I6" s="163"/>
      <c r="J6" s="163"/>
      <c r="K6" s="163"/>
      <c r="L6" s="163"/>
      <c r="M6" s="163"/>
      <c r="N6" s="163"/>
      <c r="Q6" s="235" t="s">
        <v>194</v>
      </c>
      <c r="R6" s="162" t="s">
        <v>188</v>
      </c>
      <c r="S6" s="240">
        <v>1</v>
      </c>
      <c r="U6" s="239" t="s">
        <v>195</v>
      </c>
      <c r="V6" s="162" t="s">
        <v>188</v>
      </c>
      <c r="W6" s="240">
        <v>1</v>
      </c>
    </row>
    <row r="7" spans="1:23" ht="17.25" customHeight="1" x14ac:dyDescent="0.2">
      <c r="A7" s="163"/>
      <c r="B7" s="163"/>
      <c r="C7" s="163" t="s">
        <v>48</v>
      </c>
      <c r="D7" s="163" t="s">
        <v>142</v>
      </c>
      <c r="E7" s="163"/>
      <c r="F7" s="163"/>
      <c r="G7" s="163"/>
      <c r="H7" s="163"/>
      <c r="I7" s="163"/>
      <c r="J7" s="163"/>
      <c r="K7" s="163"/>
      <c r="L7" s="163"/>
      <c r="M7" s="163"/>
      <c r="N7" s="163"/>
      <c r="Q7" s="235" t="s">
        <v>196</v>
      </c>
      <c r="R7" s="162" t="s">
        <v>192</v>
      </c>
      <c r="S7" s="241">
        <v>0.85</v>
      </c>
      <c r="U7" s="239" t="s">
        <v>197</v>
      </c>
      <c r="V7" s="162" t="s">
        <v>188</v>
      </c>
      <c r="W7" s="240">
        <v>1</v>
      </c>
    </row>
    <row r="8" spans="1:23" ht="17.25" customHeight="1" x14ac:dyDescent="0.2">
      <c r="A8" s="163"/>
      <c r="B8" s="163"/>
      <c r="C8" s="163" t="s">
        <v>51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Q8" s="235" t="s">
        <v>198</v>
      </c>
      <c r="R8" s="162" t="s">
        <v>188</v>
      </c>
      <c r="S8" s="240">
        <v>1</v>
      </c>
      <c r="U8" s="239" t="s">
        <v>199</v>
      </c>
      <c r="V8" s="162" t="s">
        <v>188</v>
      </c>
      <c r="W8" s="240">
        <v>1</v>
      </c>
    </row>
    <row r="9" spans="1:23" ht="17.25" customHeight="1" x14ac:dyDescent="0.2">
      <c r="A9" s="163"/>
      <c r="B9" s="163"/>
      <c r="C9" s="163" t="s">
        <v>47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Q9" s="235" t="s">
        <v>200</v>
      </c>
      <c r="R9" s="237" t="s">
        <v>186</v>
      </c>
      <c r="S9" s="238">
        <v>0</v>
      </c>
      <c r="U9" s="239" t="s">
        <v>201</v>
      </c>
      <c r="V9" s="162" t="s">
        <v>188</v>
      </c>
      <c r="W9" s="240">
        <v>1</v>
      </c>
    </row>
    <row r="10" spans="1:23" ht="17.25" customHeight="1" x14ac:dyDescent="0.2">
      <c r="A10" s="163"/>
      <c r="B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Q10" s="235" t="s">
        <v>202</v>
      </c>
      <c r="R10" s="162" t="s">
        <v>192</v>
      </c>
      <c r="S10" s="241">
        <v>0.85</v>
      </c>
      <c r="U10" s="239" t="s">
        <v>203</v>
      </c>
      <c r="V10" s="162" t="s">
        <v>188</v>
      </c>
      <c r="W10" s="240">
        <v>1</v>
      </c>
    </row>
    <row r="11" spans="1:23" ht="17.25" customHeight="1" x14ac:dyDescent="0.2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Q11" s="235" t="s">
        <v>204</v>
      </c>
      <c r="R11" s="162" t="s">
        <v>188</v>
      </c>
      <c r="S11" s="240">
        <v>1</v>
      </c>
      <c r="U11" s="239" t="s">
        <v>205</v>
      </c>
      <c r="V11" s="162" t="s">
        <v>188</v>
      </c>
      <c r="W11" s="240">
        <v>1</v>
      </c>
    </row>
    <row r="12" spans="1:23" ht="17.25" customHeight="1" x14ac:dyDescent="0.2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Q12" s="235" t="s">
        <v>206</v>
      </c>
      <c r="R12" s="162" t="s">
        <v>188</v>
      </c>
      <c r="S12" s="240">
        <v>1</v>
      </c>
      <c r="U12" s="239" t="s">
        <v>207</v>
      </c>
      <c r="V12" s="162" t="s">
        <v>188</v>
      </c>
      <c r="W12" s="240">
        <v>1</v>
      </c>
    </row>
    <row r="13" spans="1:23" ht="17.25" customHeight="1" x14ac:dyDescent="0.2">
      <c r="Q13" s="235" t="s">
        <v>208</v>
      </c>
      <c r="R13" s="162" t="s">
        <v>188</v>
      </c>
      <c r="S13" s="240">
        <v>1</v>
      </c>
      <c r="U13" s="239" t="s">
        <v>209</v>
      </c>
      <c r="V13" s="162" t="s">
        <v>188</v>
      </c>
      <c r="W13" s="240">
        <v>1</v>
      </c>
    </row>
    <row r="14" spans="1:23" ht="17.25" customHeight="1" x14ac:dyDescent="0.2">
      <c r="Q14" s="235" t="s">
        <v>210</v>
      </c>
      <c r="R14" s="162" t="s">
        <v>188</v>
      </c>
      <c r="S14" s="240">
        <v>1</v>
      </c>
      <c r="U14" s="239" t="s">
        <v>211</v>
      </c>
      <c r="V14" s="162" t="s">
        <v>188</v>
      </c>
      <c r="W14" s="240">
        <v>1</v>
      </c>
    </row>
    <row r="15" spans="1:23" ht="17.25" customHeight="1" x14ac:dyDescent="0.2">
      <c r="Q15" s="235" t="s">
        <v>212</v>
      </c>
      <c r="R15" s="162" t="s">
        <v>188</v>
      </c>
      <c r="S15" s="240">
        <v>1</v>
      </c>
      <c r="U15" s="239" t="s">
        <v>213</v>
      </c>
      <c r="V15" s="162" t="s">
        <v>188</v>
      </c>
      <c r="W15" s="240">
        <v>1</v>
      </c>
    </row>
    <row r="16" spans="1:23" ht="17.25" customHeight="1" x14ac:dyDescent="0.2">
      <c r="Q16" s="235" t="s">
        <v>214</v>
      </c>
      <c r="R16" s="162" t="s">
        <v>188</v>
      </c>
      <c r="S16" s="240">
        <v>1</v>
      </c>
      <c r="U16" s="239" t="s">
        <v>215</v>
      </c>
      <c r="V16" s="162" t="s">
        <v>188</v>
      </c>
      <c r="W16" s="240">
        <v>1</v>
      </c>
    </row>
    <row r="17" spans="17:23" ht="17.25" customHeight="1" x14ac:dyDescent="0.2">
      <c r="Q17" s="235" t="s">
        <v>216</v>
      </c>
      <c r="R17" s="162" t="s">
        <v>188</v>
      </c>
      <c r="S17" s="240">
        <v>1</v>
      </c>
      <c r="U17" s="239" t="s">
        <v>217</v>
      </c>
      <c r="V17" s="162" t="s">
        <v>188</v>
      </c>
      <c r="W17" s="240">
        <v>1</v>
      </c>
    </row>
    <row r="18" spans="17:23" ht="17.25" customHeight="1" x14ac:dyDescent="0.2">
      <c r="Q18" s="235" t="s">
        <v>218</v>
      </c>
      <c r="R18" s="162" t="s">
        <v>188</v>
      </c>
      <c r="S18" s="240">
        <v>1</v>
      </c>
      <c r="U18" s="239" t="s">
        <v>219</v>
      </c>
      <c r="V18" s="162" t="s">
        <v>188</v>
      </c>
      <c r="W18" s="240">
        <v>1</v>
      </c>
    </row>
    <row r="19" spans="17:23" ht="17.25" customHeight="1" x14ac:dyDescent="0.2">
      <c r="Q19" s="235" t="s">
        <v>220</v>
      </c>
      <c r="R19" s="162" t="s">
        <v>188</v>
      </c>
      <c r="S19" s="240">
        <v>1</v>
      </c>
      <c r="U19" s="239" t="s">
        <v>221</v>
      </c>
      <c r="V19" s="162" t="s">
        <v>188</v>
      </c>
      <c r="W19" s="240">
        <v>1</v>
      </c>
    </row>
    <row r="20" spans="17:23" ht="17.25" customHeight="1" x14ac:dyDescent="0.2">
      <c r="Q20" s="235" t="s">
        <v>222</v>
      </c>
      <c r="R20" s="162" t="s">
        <v>188</v>
      </c>
      <c r="S20" s="240">
        <v>1</v>
      </c>
      <c r="U20" s="239" t="s">
        <v>223</v>
      </c>
      <c r="V20" s="162" t="s">
        <v>188</v>
      </c>
      <c r="W20" s="240">
        <v>1</v>
      </c>
    </row>
    <row r="21" spans="17:23" ht="17.25" customHeight="1" x14ac:dyDescent="0.2">
      <c r="Q21" s="235" t="s">
        <v>224</v>
      </c>
      <c r="R21" s="162" t="s">
        <v>188</v>
      </c>
      <c r="S21" s="240">
        <v>1</v>
      </c>
      <c r="U21" s="239" t="s">
        <v>225</v>
      </c>
      <c r="V21" s="162" t="s">
        <v>188</v>
      </c>
      <c r="W21" s="240">
        <v>1</v>
      </c>
    </row>
    <row r="22" spans="17:23" ht="17.25" customHeight="1" x14ac:dyDescent="0.2">
      <c r="Q22" s="235" t="s">
        <v>226</v>
      </c>
      <c r="R22" s="162" t="s">
        <v>188</v>
      </c>
      <c r="S22" s="240">
        <v>1</v>
      </c>
      <c r="U22" s="239" t="s">
        <v>227</v>
      </c>
      <c r="V22" s="162" t="s">
        <v>188</v>
      </c>
      <c r="W22" s="240">
        <v>1</v>
      </c>
    </row>
    <row r="23" spans="17:23" ht="17.25" customHeight="1" x14ac:dyDescent="0.2">
      <c r="Q23" s="235" t="s">
        <v>228</v>
      </c>
      <c r="R23" s="237" t="s">
        <v>186</v>
      </c>
      <c r="S23" s="238">
        <v>0</v>
      </c>
      <c r="U23" s="239" t="s">
        <v>229</v>
      </c>
      <c r="V23" s="162" t="s">
        <v>188</v>
      </c>
      <c r="W23" s="240">
        <v>1</v>
      </c>
    </row>
    <row r="24" spans="17:23" ht="17.25" customHeight="1" x14ac:dyDescent="0.2">
      <c r="Q24" s="235" t="s">
        <v>230</v>
      </c>
      <c r="R24" s="237" t="s">
        <v>186</v>
      </c>
      <c r="S24" s="238">
        <v>0</v>
      </c>
      <c r="U24" s="239" t="s">
        <v>231</v>
      </c>
      <c r="V24" s="162" t="s">
        <v>188</v>
      </c>
      <c r="W24" s="240">
        <v>1</v>
      </c>
    </row>
    <row r="25" spans="17:23" ht="17.25" customHeight="1" x14ac:dyDescent="0.2">
      <c r="Q25" s="235" t="s">
        <v>232</v>
      </c>
      <c r="R25" s="162" t="s">
        <v>188</v>
      </c>
      <c r="S25" s="240">
        <v>1</v>
      </c>
      <c r="U25" s="239" t="s">
        <v>233</v>
      </c>
      <c r="V25" s="162" t="s">
        <v>188</v>
      </c>
      <c r="W25" s="240">
        <v>1</v>
      </c>
    </row>
    <row r="26" spans="17:23" ht="17.25" customHeight="1" x14ac:dyDescent="0.2">
      <c r="Q26" s="235" t="s">
        <v>234</v>
      </c>
      <c r="R26" s="162" t="s">
        <v>188</v>
      </c>
      <c r="S26" s="240">
        <v>1</v>
      </c>
      <c r="U26" s="239" t="s">
        <v>235</v>
      </c>
      <c r="V26" s="162" t="s">
        <v>188</v>
      </c>
      <c r="W26" s="240">
        <v>1</v>
      </c>
    </row>
    <row r="27" spans="17:23" ht="17.25" customHeight="1" x14ac:dyDescent="0.2">
      <c r="Q27" s="235" t="s">
        <v>236</v>
      </c>
      <c r="R27" s="162" t="s">
        <v>188</v>
      </c>
      <c r="S27" s="240">
        <v>1</v>
      </c>
      <c r="U27" s="239" t="s">
        <v>237</v>
      </c>
      <c r="V27" s="162" t="s">
        <v>188</v>
      </c>
      <c r="W27" s="240">
        <v>1</v>
      </c>
    </row>
    <row r="28" spans="17:23" ht="17.25" customHeight="1" x14ac:dyDescent="0.2">
      <c r="Q28" s="235" t="s">
        <v>238</v>
      </c>
      <c r="R28" s="162" t="s">
        <v>188</v>
      </c>
      <c r="S28" s="240">
        <v>1</v>
      </c>
      <c r="U28" s="239" t="s">
        <v>239</v>
      </c>
      <c r="V28" s="162" t="s">
        <v>192</v>
      </c>
      <c r="W28" s="241">
        <v>0.85</v>
      </c>
    </row>
    <row r="29" spans="17:23" ht="17.25" customHeight="1" x14ac:dyDescent="0.2">
      <c r="Q29" s="235" t="s">
        <v>240</v>
      </c>
      <c r="R29" s="162" t="s">
        <v>188</v>
      </c>
      <c r="S29" s="240">
        <v>1</v>
      </c>
      <c r="U29" s="239" t="s">
        <v>241</v>
      </c>
      <c r="V29" s="162" t="s">
        <v>192</v>
      </c>
      <c r="W29" s="241">
        <v>0.85</v>
      </c>
    </row>
    <row r="30" spans="17:23" ht="17.25" customHeight="1" x14ac:dyDescent="0.2">
      <c r="Q30" s="235" t="s">
        <v>242</v>
      </c>
      <c r="R30" s="162" t="s">
        <v>188</v>
      </c>
      <c r="S30" s="240">
        <v>1</v>
      </c>
      <c r="U30" s="239" t="s">
        <v>243</v>
      </c>
      <c r="V30" s="162" t="s">
        <v>192</v>
      </c>
      <c r="W30" s="241">
        <v>0.85</v>
      </c>
    </row>
    <row r="31" spans="17:23" ht="17.25" customHeight="1" x14ac:dyDescent="0.2">
      <c r="Q31" s="235" t="s">
        <v>244</v>
      </c>
      <c r="R31" s="162" t="s">
        <v>188</v>
      </c>
      <c r="S31" s="240">
        <v>1</v>
      </c>
      <c r="U31" s="239" t="s">
        <v>245</v>
      </c>
      <c r="V31" s="162" t="s">
        <v>192</v>
      </c>
      <c r="W31" s="241">
        <v>0.85</v>
      </c>
    </row>
    <row r="32" spans="17:23" ht="17.25" customHeight="1" x14ac:dyDescent="0.2">
      <c r="Q32" s="235" t="s">
        <v>246</v>
      </c>
      <c r="R32" s="162" t="s">
        <v>188</v>
      </c>
      <c r="S32" s="240">
        <v>1</v>
      </c>
      <c r="U32" s="239" t="s">
        <v>247</v>
      </c>
      <c r="V32" s="162" t="s">
        <v>192</v>
      </c>
      <c r="W32" s="241">
        <v>0.85</v>
      </c>
    </row>
    <row r="33" spans="17:23" ht="17.25" customHeight="1" x14ac:dyDescent="0.2">
      <c r="Q33" s="235" t="s">
        <v>248</v>
      </c>
      <c r="R33" s="162" t="s">
        <v>192</v>
      </c>
      <c r="S33" s="241">
        <v>0.85</v>
      </c>
      <c r="U33" s="239" t="s">
        <v>249</v>
      </c>
      <c r="V33" s="162" t="s">
        <v>192</v>
      </c>
      <c r="W33" s="241">
        <v>0.85</v>
      </c>
    </row>
    <row r="34" spans="17:23" ht="17.25" customHeight="1" x14ac:dyDescent="0.2">
      <c r="Q34" s="235" t="s">
        <v>250</v>
      </c>
      <c r="R34" s="237" t="s">
        <v>186</v>
      </c>
      <c r="S34" s="238">
        <v>0</v>
      </c>
      <c r="U34" s="239" t="s">
        <v>251</v>
      </c>
      <c r="V34" s="162" t="s">
        <v>192</v>
      </c>
      <c r="W34" s="241">
        <v>0.85</v>
      </c>
    </row>
    <row r="35" spans="17:23" ht="17.25" customHeight="1" x14ac:dyDescent="0.2">
      <c r="Q35" s="235" t="s">
        <v>252</v>
      </c>
      <c r="R35" s="162" t="s">
        <v>192</v>
      </c>
      <c r="S35" s="241">
        <v>0.85</v>
      </c>
      <c r="U35" s="239" t="s">
        <v>253</v>
      </c>
      <c r="V35" s="162" t="s">
        <v>192</v>
      </c>
      <c r="W35" s="241">
        <v>0.85</v>
      </c>
    </row>
    <row r="36" spans="17:23" ht="17.25" customHeight="1" x14ac:dyDescent="0.2">
      <c r="Q36" s="235" t="s">
        <v>254</v>
      </c>
      <c r="R36" s="162" t="s">
        <v>192</v>
      </c>
      <c r="S36" s="241">
        <v>0.85</v>
      </c>
      <c r="U36" s="239" t="s">
        <v>255</v>
      </c>
      <c r="V36" s="162" t="s">
        <v>192</v>
      </c>
      <c r="W36" s="241">
        <v>0.85</v>
      </c>
    </row>
    <row r="37" spans="17:23" ht="17.25" customHeight="1" x14ac:dyDescent="0.2">
      <c r="Q37" s="235" t="s">
        <v>256</v>
      </c>
      <c r="R37" s="162" t="s">
        <v>257</v>
      </c>
      <c r="S37" s="241">
        <v>0.7</v>
      </c>
      <c r="U37" s="239" t="s">
        <v>258</v>
      </c>
      <c r="V37" s="162" t="s">
        <v>192</v>
      </c>
      <c r="W37" s="241">
        <v>0.85</v>
      </c>
    </row>
    <row r="38" spans="17:23" ht="17.25" customHeight="1" x14ac:dyDescent="0.2">
      <c r="Q38" s="235" t="s">
        <v>259</v>
      </c>
      <c r="R38" s="237" t="s">
        <v>186</v>
      </c>
      <c r="S38" s="238">
        <v>0</v>
      </c>
      <c r="U38" s="239" t="s">
        <v>260</v>
      </c>
      <c r="V38" s="162" t="s">
        <v>192</v>
      </c>
      <c r="W38" s="241">
        <v>0.85</v>
      </c>
    </row>
    <row r="39" spans="17:23" ht="17.25" customHeight="1" x14ac:dyDescent="0.2">
      <c r="Q39" s="235" t="s">
        <v>261</v>
      </c>
      <c r="R39" s="162" t="s">
        <v>192</v>
      </c>
      <c r="S39" s="241">
        <v>0.85</v>
      </c>
      <c r="U39" s="239" t="s">
        <v>262</v>
      </c>
      <c r="V39" s="162" t="s">
        <v>192</v>
      </c>
      <c r="W39" s="241">
        <v>0.85</v>
      </c>
    </row>
    <row r="40" spans="17:23" ht="17.25" customHeight="1" x14ac:dyDescent="0.2">
      <c r="Q40" s="235" t="s">
        <v>263</v>
      </c>
      <c r="R40" s="237" t="s">
        <v>186</v>
      </c>
      <c r="S40" s="238">
        <v>0</v>
      </c>
      <c r="U40" s="239" t="s">
        <v>264</v>
      </c>
      <c r="V40" s="162" t="s">
        <v>192</v>
      </c>
      <c r="W40" s="241">
        <v>0.85</v>
      </c>
    </row>
    <row r="41" spans="17:23" ht="17.25" customHeight="1" x14ac:dyDescent="0.2">
      <c r="Q41" s="235" t="s">
        <v>265</v>
      </c>
      <c r="R41" s="162" t="s">
        <v>192</v>
      </c>
      <c r="S41" s="241">
        <v>0.85</v>
      </c>
      <c r="U41" s="239" t="s">
        <v>266</v>
      </c>
      <c r="V41" s="162" t="s">
        <v>192</v>
      </c>
      <c r="W41" s="241">
        <v>0.85</v>
      </c>
    </row>
    <row r="42" spans="17:23" ht="17.25" customHeight="1" x14ac:dyDescent="0.2">
      <c r="Q42" s="235" t="s">
        <v>267</v>
      </c>
      <c r="R42" s="162" t="s">
        <v>257</v>
      </c>
      <c r="S42" s="241">
        <v>0.7</v>
      </c>
      <c r="U42" s="239" t="s">
        <v>268</v>
      </c>
      <c r="V42" s="162" t="s">
        <v>192</v>
      </c>
      <c r="W42" s="241">
        <v>0.85</v>
      </c>
    </row>
    <row r="43" spans="17:23" ht="17.25" customHeight="1" x14ac:dyDescent="0.2">
      <c r="Q43" s="235" t="s">
        <v>269</v>
      </c>
      <c r="R43" s="162" t="s">
        <v>257</v>
      </c>
      <c r="S43" s="241">
        <v>0.7</v>
      </c>
      <c r="U43" s="239" t="s">
        <v>270</v>
      </c>
      <c r="V43" s="162" t="s">
        <v>192</v>
      </c>
      <c r="W43" s="241">
        <v>0.85</v>
      </c>
    </row>
    <row r="44" spans="17:23" ht="17.25" customHeight="1" x14ac:dyDescent="0.2">
      <c r="Q44" s="235" t="s">
        <v>271</v>
      </c>
      <c r="R44" s="162" t="s">
        <v>257</v>
      </c>
      <c r="S44" s="241">
        <v>0.7</v>
      </c>
      <c r="U44" s="239" t="s">
        <v>272</v>
      </c>
      <c r="V44" s="162" t="s">
        <v>192</v>
      </c>
      <c r="W44" s="241">
        <v>0.85</v>
      </c>
    </row>
    <row r="45" spans="17:23" ht="17.25" customHeight="1" x14ac:dyDescent="0.2">
      <c r="Q45" s="235" t="s">
        <v>273</v>
      </c>
      <c r="R45" s="237" t="s">
        <v>186</v>
      </c>
      <c r="S45" s="238">
        <v>0</v>
      </c>
      <c r="U45" s="239" t="s">
        <v>274</v>
      </c>
      <c r="V45" s="162" t="s">
        <v>192</v>
      </c>
      <c r="W45" s="241">
        <v>0.85</v>
      </c>
    </row>
    <row r="46" spans="17:23" ht="17.25" customHeight="1" x14ac:dyDescent="0.2">
      <c r="Q46" s="235" t="s">
        <v>275</v>
      </c>
      <c r="R46" s="237" t="s">
        <v>186</v>
      </c>
      <c r="S46" s="238">
        <v>0</v>
      </c>
      <c r="U46" s="239" t="s">
        <v>276</v>
      </c>
      <c r="V46" s="162" t="s">
        <v>192</v>
      </c>
      <c r="W46" s="241">
        <v>0.85</v>
      </c>
    </row>
    <row r="47" spans="17:23" ht="17.25" customHeight="1" x14ac:dyDescent="0.2">
      <c r="Q47" s="235" t="s">
        <v>277</v>
      </c>
      <c r="R47" s="162" t="s">
        <v>192</v>
      </c>
      <c r="S47" s="241">
        <v>0.85</v>
      </c>
      <c r="U47" s="239" t="s">
        <v>278</v>
      </c>
      <c r="V47" s="162" t="s">
        <v>192</v>
      </c>
      <c r="W47" s="241">
        <v>0.85</v>
      </c>
    </row>
    <row r="48" spans="17:23" ht="17.25" customHeight="1" x14ac:dyDescent="0.2">
      <c r="Q48" s="235" t="s">
        <v>279</v>
      </c>
      <c r="R48" s="237" t="s">
        <v>186</v>
      </c>
      <c r="S48" s="238">
        <v>0</v>
      </c>
      <c r="U48" s="239" t="s">
        <v>280</v>
      </c>
      <c r="V48" s="162" t="s">
        <v>192</v>
      </c>
      <c r="W48" s="241">
        <v>0.85</v>
      </c>
    </row>
    <row r="49" spans="17:23" ht="17.25" customHeight="1" x14ac:dyDescent="0.2">
      <c r="Q49" s="235" t="s">
        <v>281</v>
      </c>
      <c r="R49" s="162" t="s">
        <v>257</v>
      </c>
      <c r="S49" s="241">
        <v>0.7</v>
      </c>
      <c r="U49" s="239" t="s">
        <v>282</v>
      </c>
      <c r="V49" s="162" t="s">
        <v>192</v>
      </c>
      <c r="W49" s="241">
        <v>0.85</v>
      </c>
    </row>
    <row r="50" spans="17:23" ht="17.25" customHeight="1" thickBot="1" x14ac:dyDescent="0.25">
      <c r="Q50" s="255" t="e">
        <f>#REF!</f>
        <v>#REF!</v>
      </c>
      <c r="R50" s="242" t="e">
        <f>VLOOKUP(Q50,Q3:R49,3)</f>
        <v>#REF!</v>
      </c>
      <c r="S50" s="243" t="e">
        <f>VLOOKUP(Q50,Q3:S49,4)</f>
        <v>#REF!</v>
      </c>
      <c r="U50" s="239" t="s">
        <v>283</v>
      </c>
      <c r="V50" s="162" t="s">
        <v>192</v>
      </c>
      <c r="W50" s="241">
        <v>0.85</v>
      </c>
    </row>
    <row r="51" spans="17:23" ht="17.25" customHeight="1" x14ac:dyDescent="0.2">
      <c r="U51" s="239" t="s">
        <v>284</v>
      </c>
      <c r="V51" s="162" t="s">
        <v>192</v>
      </c>
      <c r="W51" s="241">
        <v>0.85</v>
      </c>
    </row>
    <row r="52" spans="17:23" ht="17.25" customHeight="1" x14ac:dyDescent="0.2">
      <c r="U52" s="239" t="s">
        <v>285</v>
      </c>
      <c r="V52" s="162" t="s">
        <v>192</v>
      </c>
      <c r="W52" s="241">
        <v>0.85</v>
      </c>
    </row>
    <row r="53" spans="17:23" ht="17.25" customHeight="1" x14ac:dyDescent="0.2">
      <c r="U53" s="239" t="s">
        <v>286</v>
      </c>
      <c r="V53" s="162" t="s">
        <v>192</v>
      </c>
      <c r="W53" s="241">
        <v>0.85</v>
      </c>
    </row>
    <row r="54" spans="17:23" ht="17.25" customHeight="1" x14ac:dyDescent="0.2">
      <c r="U54" s="239" t="s">
        <v>287</v>
      </c>
      <c r="V54" s="162" t="s">
        <v>192</v>
      </c>
      <c r="W54" s="241">
        <v>0.85</v>
      </c>
    </row>
    <row r="55" spans="17:23" ht="17.25" customHeight="1" x14ac:dyDescent="0.2">
      <c r="U55" s="239" t="s">
        <v>288</v>
      </c>
      <c r="V55" s="162" t="s">
        <v>192</v>
      </c>
      <c r="W55" s="241">
        <v>0.85</v>
      </c>
    </row>
    <row r="56" spans="17:23" ht="17.25" customHeight="1" x14ac:dyDescent="0.2">
      <c r="U56" s="239" t="s">
        <v>289</v>
      </c>
      <c r="V56" s="162" t="s">
        <v>192</v>
      </c>
      <c r="W56" s="241">
        <v>0.85</v>
      </c>
    </row>
    <row r="57" spans="17:23" ht="17.25" customHeight="1" x14ac:dyDescent="0.2">
      <c r="U57" s="239" t="s">
        <v>290</v>
      </c>
      <c r="V57" s="162" t="s">
        <v>192</v>
      </c>
      <c r="W57" s="241">
        <v>0.85</v>
      </c>
    </row>
    <row r="58" spans="17:23" ht="17.25" customHeight="1" x14ac:dyDescent="0.2">
      <c r="U58" s="239" t="s">
        <v>291</v>
      </c>
      <c r="V58" s="162" t="s">
        <v>192</v>
      </c>
      <c r="W58" s="241">
        <v>0.85</v>
      </c>
    </row>
    <row r="59" spans="17:23" ht="17.25" customHeight="1" x14ac:dyDescent="0.2">
      <c r="U59" s="239" t="s">
        <v>292</v>
      </c>
      <c r="V59" s="162" t="s">
        <v>192</v>
      </c>
      <c r="W59" s="241">
        <v>0.85</v>
      </c>
    </row>
    <row r="60" spans="17:23" ht="17.25" customHeight="1" x14ac:dyDescent="0.2">
      <c r="U60" s="239" t="s">
        <v>293</v>
      </c>
      <c r="V60" s="162" t="s">
        <v>192</v>
      </c>
      <c r="W60" s="241">
        <v>0.85</v>
      </c>
    </row>
    <row r="61" spans="17:23" ht="17.25" customHeight="1" x14ac:dyDescent="0.2">
      <c r="U61" s="239" t="s">
        <v>294</v>
      </c>
      <c r="V61" s="162" t="s">
        <v>192</v>
      </c>
      <c r="W61" s="241">
        <v>0.85</v>
      </c>
    </row>
    <row r="62" spans="17:23" ht="17.25" customHeight="1" x14ac:dyDescent="0.2">
      <c r="U62" s="239" t="s">
        <v>295</v>
      </c>
      <c r="V62" s="162" t="s">
        <v>192</v>
      </c>
      <c r="W62" s="241">
        <v>0.85</v>
      </c>
    </row>
    <row r="63" spans="17:23" ht="17.25" customHeight="1" x14ac:dyDescent="0.2">
      <c r="U63" s="239" t="s">
        <v>296</v>
      </c>
      <c r="V63" s="162" t="s">
        <v>192</v>
      </c>
      <c r="W63" s="241">
        <v>0.85</v>
      </c>
    </row>
    <row r="64" spans="17:23" ht="17.25" customHeight="1" x14ac:dyDescent="0.2">
      <c r="U64" s="239" t="s">
        <v>297</v>
      </c>
      <c r="V64" s="162" t="s">
        <v>192</v>
      </c>
      <c r="W64" s="241">
        <v>0.85</v>
      </c>
    </row>
    <row r="65" spans="21:23" ht="17.25" customHeight="1" x14ac:dyDescent="0.2">
      <c r="U65" s="239" t="s">
        <v>298</v>
      </c>
      <c r="V65" s="162" t="s">
        <v>192</v>
      </c>
      <c r="W65" s="241">
        <v>0.85</v>
      </c>
    </row>
    <row r="66" spans="21:23" ht="17.25" customHeight="1" x14ac:dyDescent="0.2">
      <c r="U66" s="239" t="s">
        <v>299</v>
      </c>
      <c r="V66" s="162" t="s">
        <v>192</v>
      </c>
      <c r="W66" s="241">
        <v>0.85</v>
      </c>
    </row>
    <row r="67" spans="21:23" ht="17.25" customHeight="1" x14ac:dyDescent="0.2">
      <c r="U67" s="239" t="s">
        <v>300</v>
      </c>
      <c r="V67" s="162" t="s">
        <v>192</v>
      </c>
      <c r="W67" s="241">
        <v>0.85</v>
      </c>
    </row>
    <row r="68" spans="21:23" ht="17.25" customHeight="1" x14ac:dyDescent="0.2">
      <c r="U68" s="239" t="s">
        <v>301</v>
      </c>
      <c r="V68" s="162" t="s">
        <v>192</v>
      </c>
      <c r="W68" s="241">
        <v>0.85</v>
      </c>
    </row>
    <row r="69" spans="21:23" ht="17.25" customHeight="1" x14ac:dyDescent="0.2">
      <c r="U69" s="239" t="s">
        <v>302</v>
      </c>
      <c r="V69" s="162" t="s">
        <v>192</v>
      </c>
      <c r="W69" s="241">
        <v>0.85</v>
      </c>
    </row>
    <row r="70" spans="21:23" ht="17.25" customHeight="1" x14ac:dyDescent="0.2">
      <c r="U70" s="239" t="s">
        <v>303</v>
      </c>
      <c r="V70" s="162" t="s">
        <v>192</v>
      </c>
      <c r="W70" s="241">
        <v>0.85</v>
      </c>
    </row>
    <row r="71" spans="21:23" ht="17.25" customHeight="1" x14ac:dyDescent="0.2">
      <c r="U71" s="239" t="s">
        <v>304</v>
      </c>
      <c r="V71" s="162" t="s">
        <v>192</v>
      </c>
      <c r="W71" s="241">
        <v>0.85</v>
      </c>
    </row>
    <row r="72" spans="21:23" ht="17.25" customHeight="1" x14ac:dyDescent="0.2">
      <c r="U72" s="239" t="s">
        <v>305</v>
      </c>
      <c r="V72" s="162" t="s">
        <v>192</v>
      </c>
      <c r="W72" s="241">
        <v>0.85</v>
      </c>
    </row>
    <row r="73" spans="21:23" ht="17.25" customHeight="1" x14ac:dyDescent="0.2">
      <c r="U73" s="239" t="s">
        <v>306</v>
      </c>
      <c r="V73" s="162" t="s">
        <v>192</v>
      </c>
      <c r="W73" s="241">
        <v>0.85</v>
      </c>
    </row>
    <row r="74" spans="21:23" ht="17.25" customHeight="1" x14ac:dyDescent="0.2">
      <c r="U74" s="239" t="s">
        <v>307</v>
      </c>
      <c r="V74" s="162" t="s">
        <v>192</v>
      </c>
      <c r="W74" s="241">
        <v>0.85</v>
      </c>
    </row>
    <row r="75" spans="21:23" ht="17.25" customHeight="1" x14ac:dyDescent="0.2">
      <c r="U75" s="239" t="s">
        <v>308</v>
      </c>
      <c r="V75" s="162" t="s">
        <v>192</v>
      </c>
      <c r="W75" s="241">
        <v>0.85</v>
      </c>
    </row>
    <row r="76" spans="21:23" ht="17.25" customHeight="1" x14ac:dyDescent="0.2">
      <c r="U76" s="239" t="s">
        <v>309</v>
      </c>
      <c r="V76" s="162" t="s">
        <v>192</v>
      </c>
      <c r="W76" s="241">
        <v>0.85</v>
      </c>
    </row>
    <row r="77" spans="21:23" ht="17.25" customHeight="1" x14ac:dyDescent="0.2">
      <c r="U77" s="239" t="s">
        <v>310</v>
      </c>
      <c r="V77" s="162" t="s">
        <v>192</v>
      </c>
      <c r="W77" s="241">
        <v>0.85</v>
      </c>
    </row>
    <row r="78" spans="21:23" ht="17.25" customHeight="1" x14ac:dyDescent="0.2">
      <c r="U78" s="239" t="s">
        <v>311</v>
      </c>
      <c r="V78" s="162" t="s">
        <v>192</v>
      </c>
      <c r="W78" s="241">
        <v>0.85</v>
      </c>
    </row>
    <row r="79" spans="21:23" ht="17.25" customHeight="1" x14ac:dyDescent="0.2">
      <c r="U79" s="239" t="s">
        <v>312</v>
      </c>
      <c r="V79" s="162" t="s">
        <v>192</v>
      </c>
      <c r="W79" s="241">
        <v>0.85</v>
      </c>
    </row>
    <row r="80" spans="21:23" ht="17.25" customHeight="1" x14ac:dyDescent="0.2">
      <c r="U80" s="239" t="s">
        <v>313</v>
      </c>
      <c r="V80" s="162" t="s">
        <v>192</v>
      </c>
      <c r="W80" s="241">
        <v>0.85</v>
      </c>
    </row>
    <row r="81" spans="21:23" ht="17.25" customHeight="1" x14ac:dyDescent="0.2">
      <c r="U81" s="239" t="s">
        <v>314</v>
      </c>
      <c r="V81" s="162" t="s">
        <v>192</v>
      </c>
      <c r="W81" s="241">
        <v>0.85</v>
      </c>
    </row>
    <row r="82" spans="21:23" ht="17.25" customHeight="1" x14ac:dyDescent="0.2">
      <c r="U82" s="239" t="s">
        <v>315</v>
      </c>
      <c r="V82" s="162" t="s">
        <v>192</v>
      </c>
      <c r="W82" s="241">
        <v>0.85</v>
      </c>
    </row>
    <row r="83" spans="21:23" ht="17.25" customHeight="1" x14ac:dyDescent="0.2">
      <c r="U83" s="239" t="s">
        <v>316</v>
      </c>
      <c r="V83" s="162" t="s">
        <v>192</v>
      </c>
      <c r="W83" s="241">
        <v>0.85</v>
      </c>
    </row>
    <row r="84" spans="21:23" ht="17.25" customHeight="1" x14ac:dyDescent="0.2">
      <c r="U84" s="239" t="s">
        <v>317</v>
      </c>
      <c r="V84" s="162" t="s">
        <v>192</v>
      </c>
      <c r="W84" s="241">
        <v>0.85</v>
      </c>
    </row>
    <row r="85" spans="21:23" ht="17.25" customHeight="1" x14ac:dyDescent="0.2">
      <c r="U85" s="239" t="s">
        <v>318</v>
      </c>
      <c r="V85" s="162" t="s">
        <v>192</v>
      </c>
      <c r="W85" s="241">
        <v>0.85</v>
      </c>
    </row>
    <row r="86" spans="21:23" ht="17.25" customHeight="1" x14ac:dyDescent="0.2">
      <c r="U86" s="239" t="s">
        <v>319</v>
      </c>
      <c r="V86" s="162" t="s">
        <v>192</v>
      </c>
      <c r="W86" s="241">
        <v>0.85</v>
      </c>
    </row>
    <row r="87" spans="21:23" ht="17.25" customHeight="1" x14ac:dyDescent="0.2">
      <c r="U87" s="239" t="s">
        <v>320</v>
      </c>
      <c r="V87" s="162" t="s">
        <v>192</v>
      </c>
      <c r="W87" s="241">
        <v>0.85</v>
      </c>
    </row>
    <row r="88" spans="21:23" ht="17.25" customHeight="1" x14ac:dyDescent="0.2">
      <c r="U88" s="239" t="s">
        <v>321</v>
      </c>
      <c r="V88" s="162" t="s">
        <v>257</v>
      </c>
      <c r="W88" s="241">
        <v>0.7</v>
      </c>
    </row>
    <row r="89" spans="21:23" ht="17.25" customHeight="1" x14ac:dyDescent="0.2">
      <c r="U89" s="239" t="s">
        <v>322</v>
      </c>
      <c r="V89" s="162" t="s">
        <v>188</v>
      </c>
      <c r="W89" s="240">
        <v>1</v>
      </c>
    </row>
    <row r="90" spans="21:23" ht="17.25" customHeight="1" x14ac:dyDescent="0.2">
      <c r="U90" s="239" t="s">
        <v>323</v>
      </c>
      <c r="V90" s="162" t="s">
        <v>188</v>
      </c>
      <c r="W90" s="240">
        <v>1</v>
      </c>
    </row>
    <row r="91" spans="21:23" ht="17.25" customHeight="1" x14ac:dyDescent="0.2">
      <c r="U91" s="239" t="s">
        <v>324</v>
      </c>
      <c r="V91" s="162" t="s">
        <v>188</v>
      </c>
      <c r="W91" s="240">
        <v>1</v>
      </c>
    </row>
    <row r="92" spans="21:23" ht="17.25" customHeight="1" x14ac:dyDescent="0.2">
      <c r="U92" s="239" t="s">
        <v>325</v>
      </c>
      <c r="V92" s="162" t="s">
        <v>188</v>
      </c>
      <c r="W92" s="240">
        <v>1</v>
      </c>
    </row>
    <row r="93" spans="21:23" ht="17.25" customHeight="1" x14ac:dyDescent="0.2">
      <c r="U93" s="239" t="s">
        <v>326</v>
      </c>
      <c r="V93" s="162" t="s">
        <v>188</v>
      </c>
      <c r="W93" s="240">
        <v>1</v>
      </c>
    </row>
    <row r="94" spans="21:23" ht="17.25" customHeight="1" x14ac:dyDescent="0.2">
      <c r="U94" s="239" t="s">
        <v>327</v>
      </c>
      <c r="V94" s="162" t="s">
        <v>192</v>
      </c>
      <c r="W94" s="241">
        <v>0.85</v>
      </c>
    </row>
    <row r="95" spans="21:23" ht="17.25" customHeight="1" x14ac:dyDescent="0.2">
      <c r="U95" s="239" t="s">
        <v>328</v>
      </c>
      <c r="V95" s="162" t="s">
        <v>188</v>
      </c>
      <c r="W95" s="240">
        <v>1</v>
      </c>
    </row>
    <row r="96" spans="21:23" ht="17.25" customHeight="1" x14ac:dyDescent="0.2">
      <c r="U96" s="239" t="s">
        <v>329</v>
      </c>
      <c r="V96" s="162" t="s">
        <v>188</v>
      </c>
      <c r="W96" s="240">
        <v>1</v>
      </c>
    </row>
    <row r="97" spans="21:23" ht="17.25" customHeight="1" x14ac:dyDescent="0.2">
      <c r="U97" s="239" t="s">
        <v>330</v>
      </c>
      <c r="V97" s="162" t="s">
        <v>188</v>
      </c>
      <c r="W97" s="240">
        <v>1</v>
      </c>
    </row>
    <row r="98" spans="21:23" ht="17.25" customHeight="1" x14ac:dyDescent="0.2">
      <c r="U98" s="239" t="s">
        <v>331</v>
      </c>
      <c r="V98" s="162" t="s">
        <v>188</v>
      </c>
      <c r="W98" s="240">
        <v>1</v>
      </c>
    </row>
    <row r="99" spans="21:23" ht="17.25" customHeight="1" x14ac:dyDescent="0.2">
      <c r="U99" s="239" t="s">
        <v>332</v>
      </c>
      <c r="V99" s="162" t="s">
        <v>188</v>
      </c>
      <c r="W99" s="240">
        <v>1</v>
      </c>
    </row>
    <row r="100" spans="21:23" ht="17.25" customHeight="1" x14ac:dyDescent="0.2">
      <c r="U100" s="239" t="s">
        <v>333</v>
      </c>
      <c r="V100" s="162" t="s">
        <v>188</v>
      </c>
      <c r="W100" s="240">
        <v>1</v>
      </c>
    </row>
    <row r="101" spans="21:23" ht="17.25" customHeight="1" x14ac:dyDescent="0.2">
      <c r="U101" s="239" t="s">
        <v>334</v>
      </c>
      <c r="V101" s="162" t="s">
        <v>188</v>
      </c>
      <c r="W101" s="240">
        <v>1</v>
      </c>
    </row>
    <row r="102" spans="21:23" ht="17.25" customHeight="1" x14ac:dyDescent="0.2">
      <c r="U102" s="239" t="s">
        <v>335</v>
      </c>
      <c r="V102" s="162" t="s">
        <v>188</v>
      </c>
      <c r="W102" s="240">
        <v>1</v>
      </c>
    </row>
    <row r="103" spans="21:23" ht="17.25" customHeight="1" x14ac:dyDescent="0.2">
      <c r="U103" s="239" t="s">
        <v>336</v>
      </c>
      <c r="V103" s="162" t="s">
        <v>188</v>
      </c>
      <c r="W103" s="240">
        <v>1</v>
      </c>
    </row>
    <row r="104" spans="21:23" ht="17.25" customHeight="1" x14ac:dyDescent="0.2">
      <c r="U104" s="239" t="s">
        <v>337</v>
      </c>
      <c r="V104" s="162" t="s">
        <v>188</v>
      </c>
      <c r="W104" s="240">
        <v>1</v>
      </c>
    </row>
    <row r="105" spans="21:23" ht="17.25" customHeight="1" x14ac:dyDescent="0.2">
      <c r="U105" s="239" t="s">
        <v>338</v>
      </c>
      <c r="V105" s="162" t="s">
        <v>188</v>
      </c>
      <c r="W105" s="240">
        <v>1</v>
      </c>
    </row>
    <row r="106" spans="21:23" ht="17.25" customHeight="1" x14ac:dyDescent="0.2">
      <c r="U106" s="239" t="s">
        <v>339</v>
      </c>
      <c r="V106" s="162" t="s">
        <v>188</v>
      </c>
      <c r="W106" s="240">
        <v>1</v>
      </c>
    </row>
    <row r="107" spans="21:23" ht="17.25" customHeight="1" x14ac:dyDescent="0.2">
      <c r="U107" s="239" t="s">
        <v>340</v>
      </c>
      <c r="V107" s="162" t="s">
        <v>192</v>
      </c>
      <c r="W107" s="241">
        <v>0.85</v>
      </c>
    </row>
    <row r="108" spans="21:23" ht="17.25" customHeight="1" x14ac:dyDescent="0.2">
      <c r="U108" s="239" t="s">
        <v>341</v>
      </c>
      <c r="V108" s="162" t="s">
        <v>188</v>
      </c>
      <c r="W108" s="240">
        <v>1</v>
      </c>
    </row>
    <row r="109" spans="21:23" ht="17.25" customHeight="1" x14ac:dyDescent="0.2">
      <c r="U109" s="239" t="s">
        <v>342</v>
      </c>
      <c r="V109" s="162" t="s">
        <v>188</v>
      </c>
      <c r="W109" s="240">
        <v>1</v>
      </c>
    </row>
    <row r="110" spans="21:23" ht="17.25" customHeight="1" x14ac:dyDescent="0.2">
      <c r="U110" s="239" t="s">
        <v>343</v>
      </c>
      <c r="V110" s="162" t="s">
        <v>188</v>
      </c>
      <c r="W110" s="240">
        <v>1</v>
      </c>
    </row>
    <row r="111" spans="21:23" ht="17.25" customHeight="1" x14ac:dyDescent="0.2">
      <c r="U111" s="239" t="s">
        <v>344</v>
      </c>
      <c r="V111" s="162" t="s">
        <v>188</v>
      </c>
      <c r="W111" s="240">
        <v>1</v>
      </c>
    </row>
    <row r="112" spans="21:23" ht="17.25" customHeight="1" x14ac:dyDescent="0.2">
      <c r="U112" s="239" t="s">
        <v>345</v>
      </c>
      <c r="V112" s="162" t="s">
        <v>188</v>
      </c>
      <c r="W112" s="240">
        <v>1</v>
      </c>
    </row>
    <row r="113" spans="21:23" ht="17.25" customHeight="1" x14ac:dyDescent="0.2">
      <c r="U113" s="239" t="s">
        <v>346</v>
      </c>
      <c r="V113" s="162" t="s">
        <v>188</v>
      </c>
      <c r="W113" s="240">
        <v>1</v>
      </c>
    </row>
    <row r="114" spans="21:23" ht="17.25" customHeight="1" x14ac:dyDescent="0.2">
      <c r="U114" s="239" t="s">
        <v>347</v>
      </c>
      <c r="V114" s="162" t="s">
        <v>188</v>
      </c>
      <c r="W114" s="240">
        <v>1</v>
      </c>
    </row>
    <row r="115" spans="21:23" ht="17.25" customHeight="1" x14ac:dyDescent="0.2">
      <c r="U115" s="239" t="s">
        <v>348</v>
      </c>
      <c r="V115" s="162" t="s">
        <v>188</v>
      </c>
      <c r="W115" s="240">
        <v>1</v>
      </c>
    </row>
    <row r="116" spans="21:23" ht="17.25" customHeight="1" x14ac:dyDescent="0.2">
      <c r="U116" s="239" t="s">
        <v>349</v>
      </c>
      <c r="V116" s="162" t="s">
        <v>188</v>
      </c>
      <c r="W116" s="240">
        <v>1</v>
      </c>
    </row>
    <row r="117" spans="21:23" ht="17.25" customHeight="1" x14ac:dyDescent="0.2">
      <c r="U117" s="239" t="s">
        <v>350</v>
      </c>
      <c r="V117" s="162" t="s">
        <v>188</v>
      </c>
      <c r="W117" s="240">
        <v>1</v>
      </c>
    </row>
    <row r="118" spans="21:23" ht="17.25" customHeight="1" x14ac:dyDescent="0.2">
      <c r="U118" s="239" t="s">
        <v>351</v>
      </c>
      <c r="V118" s="162" t="s">
        <v>188</v>
      </c>
      <c r="W118" s="240">
        <v>1</v>
      </c>
    </row>
    <row r="119" spans="21:23" ht="17.25" customHeight="1" x14ac:dyDescent="0.2">
      <c r="U119" s="239" t="s">
        <v>352</v>
      </c>
      <c r="V119" s="162" t="s">
        <v>188</v>
      </c>
      <c r="W119" s="240">
        <v>1</v>
      </c>
    </row>
    <row r="120" spans="21:23" ht="17.25" customHeight="1" x14ac:dyDescent="0.2">
      <c r="U120" s="239" t="s">
        <v>353</v>
      </c>
      <c r="V120" s="162" t="s">
        <v>192</v>
      </c>
      <c r="W120" s="241">
        <v>0.85</v>
      </c>
    </row>
    <row r="121" spans="21:23" ht="17.25" customHeight="1" x14ac:dyDescent="0.2">
      <c r="U121" s="239" t="s">
        <v>354</v>
      </c>
      <c r="V121" s="162" t="s">
        <v>188</v>
      </c>
      <c r="W121" s="240">
        <v>1</v>
      </c>
    </row>
    <row r="122" spans="21:23" ht="17.25" customHeight="1" x14ac:dyDescent="0.2">
      <c r="U122" s="239" t="s">
        <v>355</v>
      </c>
      <c r="V122" s="162" t="s">
        <v>188</v>
      </c>
      <c r="W122" s="240">
        <v>1</v>
      </c>
    </row>
    <row r="123" spans="21:23" ht="17.25" customHeight="1" x14ac:dyDescent="0.2">
      <c r="U123" s="239" t="s">
        <v>356</v>
      </c>
      <c r="V123" s="162" t="s">
        <v>188</v>
      </c>
      <c r="W123" s="240">
        <v>1</v>
      </c>
    </row>
    <row r="124" spans="21:23" ht="17.25" customHeight="1" x14ac:dyDescent="0.2">
      <c r="U124" s="239" t="s">
        <v>357</v>
      </c>
      <c r="V124" s="162" t="s">
        <v>188</v>
      </c>
      <c r="W124" s="240">
        <v>1</v>
      </c>
    </row>
    <row r="125" spans="21:23" ht="17.25" customHeight="1" x14ac:dyDescent="0.2">
      <c r="U125" s="239" t="s">
        <v>358</v>
      </c>
      <c r="V125" s="162" t="s">
        <v>188</v>
      </c>
      <c r="W125" s="240">
        <v>1</v>
      </c>
    </row>
    <row r="126" spans="21:23" ht="17.25" customHeight="1" x14ac:dyDescent="0.2">
      <c r="U126" s="239" t="s">
        <v>359</v>
      </c>
      <c r="V126" s="162" t="s">
        <v>188</v>
      </c>
      <c r="W126" s="240">
        <v>1</v>
      </c>
    </row>
    <row r="127" spans="21:23" ht="17.25" customHeight="1" x14ac:dyDescent="0.2">
      <c r="U127" s="239" t="s">
        <v>360</v>
      </c>
      <c r="V127" s="162" t="s">
        <v>188</v>
      </c>
      <c r="W127" s="240">
        <v>1</v>
      </c>
    </row>
    <row r="128" spans="21:23" ht="17.25" customHeight="1" x14ac:dyDescent="0.2">
      <c r="U128" s="239" t="s">
        <v>361</v>
      </c>
      <c r="V128" s="162" t="s">
        <v>188</v>
      </c>
      <c r="W128" s="240">
        <v>1</v>
      </c>
    </row>
    <row r="129" spans="21:23" ht="17.25" customHeight="1" x14ac:dyDescent="0.2">
      <c r="U129" s="239" t="s">
        <v>362</v>
      </c>
      <c r="V129" s="162" t="s">
        <v>188</v>
      </c>
      <c r="W129" s="240">
        <v>1</v>
      </c>
    </row>
    <row r="130" spans="21:23" ht="17.25" customHeight="1" x14ac:dyDescent="0.2">
      <c r="U130" s="239" t="s">
        <v>363</v>
      </c>
      <c r="V130" s="162" t="s">
        <v>188</v>
      </c>
      <c r="W130" s="240">
        <v>1</v>
      </c>
    </row>
    <row r="131" spans="21:23" ht="17.25" customHeight="1" x14ac:dyDescent="0.2">
      <c r="U131" s="239" t="s">
        <v>364</v>
      </c>
      <c r="V131" s="162" t="s">
        <v>188</v>
      </c>
      <c r="W131" s="240">
        <v>1</v>
      </c>
    </row>
    <row r="132" spans="21:23" ht="17.25" customHeight="1" x14ac:dyDescent="0.2">
      <c r="U132" s="239" t="s">
        <v>365</v>
      </c>
      <c r="V132" s="162" t="s">
        <v>188</v>
      </c>
      <c r="W132" s="240">
        <v>1</v>
      </c>
    </row>
    <row r="133" spans="21:23" ht="17.25" customHeight="1" x14ac:dyDescent="0.2">
      <c r="U133" s="239" t="s">
        <v>366</v>
      </c>
      <c r="V133" s="162" t="s">
        <v>192</v>
      </c>
      <c r="W133" s="241">
        <v>0.85</v>
      </c>
    </row>
    <row r="134" spans="21:23" ht="17.25" customHeight="1" x14ac:dyDescent="0.2">
      <c r="U134" s="239" t="s">
        <v>367</v>
      </c>
      <c r="V134" s="162" t="s">
        <v>188</v>
      </c>
      <c r="W134" s="240">
        <v>1</v>
      </c>
    </row>
    <row r="135" spans="21:23" ht="17.25" customHeight="1" x14ac:dyDescent="0.2">
      <c r="U135" s="239" t="s">
        <v>368</v>
      </c>
      <c r="V135" s="162" t="s">
        <v>188</v>
      </c>
      <c r="W135" s="240">
        <v>1</v>
      </c>
    </row>
    <row r="136" spans="21:23" ht="17.25" customHeight="1" x14ac:dyDescent="0.2">
      <c r="U136" s="239" t="s">
        <v>369</v>
      </c>
      <c r="V136" s="162" t="s">
        <v>188</v>
      </c>
      <c r="W136" s="240">
        <v>1</v>
      </c>
    </row>
    <row r="137" spans="21:23" ht="17.25" customHeight="1" x14ac:dyDescent="0.2">
      <c r="U137" s="239" t="s">
        <v>370</v>
      </c>
      <c r="V137" s="162" t="s">
        <v>188</v>
      </c>
      <c r="W137" s="240">
        <v>1</v>
      </c>
    </row>
    <row r="138" spans="21:23" ht="17.25" customHeight="1" x14ac:dyDescent="0.2">
      <c r="U138" s="239" t="s">
        <v>371</v>
      </c>
      <c r="V138" s="162" t="s">
        <v>192</v>
      </c>
      <c r="W138" s="241">
        <v>0.85</v>
      </c>
    </row>
    <row r="139" spans="21:23" ht="17.25" customHeight="1" x14ac:dyDescent="0.2">
      <c r="U139" s="239" t="s">
        <v>372</v>
      </c>
      <c r="V139" s="162" t="s">
        <v>188</v>
      </c>
      <c r="W139" s="240">
        <v>1</v>
      </c>
    </row>
    <row r="140" spans="21:23" ht="17.25" customHeight="1" x14ac:dyDescent="0.2">
      <c r="U140" s="239" t="s">
        <v>373</v>
      </c>
      <c r="V140" s="162" t="s">
        <v>188</v>
      </c>
      <c r="W140" s="240">
        <v>1</v>
      </c>
    </row>
    <row r="141" spans="21:23" ht="17.25" customHeight="1" x14ac:dyDescent="0.2">
      <c r="U141" s="239" t="s">
        <v>374</v>
      </c>
      <c r="V141" s="162" t="s">
        <v>188</v>
      </c>
      <c r="W141" s="240">
        <v>1</v>
      </c>
    </row>
    <row r="142" spans="21:23" ht="17.25" customHeight="1" x14ac:dyDescent="0.2">
      <c r="U142" s="239" t="s">
        <v>375</v>
      </c>
      <c r="V142" s="162" t="s">
        <v>188</v>
      </c>
      <c r="W142" s="240">
        <v>1</v>
      </c>
    </row>
    <row r="143" spans="21:23" ht="17.25" customHeight="1" x14ac:dyDescent="0.2">
      <c r="U143" s="239" t="s">
        <v>376</v>
      </c>
      <c r="V143" s="162" t="s">
        <v>188</v>
      </c>
      <c r="W143" s="240">
        <v>1</v>
      </c>
    </row>
    <row r="144" spans="21:23" ht="17.25" customHeight="1" x14ac:dyDescent="0.2">
      <c r="U144" s="239" t="s">
        <v>377</v>
      </c>
      <c r="V144" s="162" t="s">
        <v>188</v>
      </c>
      <c r="W144" s="240">
        <v>1</v>
      </c>
    </row>
    <row r="145" spans="21:23" ht="17.25" customHeight="1" x14ac:dyDescent="0.2">
      <c r="U145" s="239" t="s">
        <v>378</v>
      </c>
      <c r="V145" s="162" t="s">
        <v>188</v>
      </c>
      <c r="W145" s="240">
        <v>1</v>
      </c>
    </row>
    <row r="146" spans="21:23" ht="17.25" customHeight="1" x14ac:dyDescent="0.2">
      <c r="U146" s="239" t="s">
        <v>379</v>
      </c>
      <c r="V146" s="162" t="s">
        <v>188</v>
      </c>
      <c r="W146" s="240">
        <v>1</v>
      </c>
    </row>
    <row r="147" spans="21:23" ht="17.25" customHeight="1" x14ac:dyDescent="0.2">
      <c r="U147" s="239" t="s">
        <v>380</v>
      </c>
      <c r="V147" s="162" t="s">
        <v>188</v>
      </c>
      <c r="W147" s="240">
        <v>1</v>
      </c>
    </row>
    <row r="148" spans="21:23" ht="17.25" customHeight="1" x14ac:dyDescent="0.2">
      <c r="U148" s="239" t="s">
        <v>381</v>
      </c>
      <c r="V148" s="162" t="s">
        <v>188</v>
      </c>
      <c r="W148" s="240">
        <v>1</v>
      </c>
    </row>
    <row r="149" spans="21:23" ht="17.25" customHeight="1" x14ac:dyDescent="0.2">
      <c r="U149" s="239" t="s">
        <v>382</v>
      </c>
      <c r="V149" s="162" t="s">
        <v>188</v>
      </c>
      <c r="W149" s="240">
        <v>1</v>
      </c>
    </row>
    <row r="150" spans="21:23" ht="17.25" customHeight="1" x14ac:dyDescent="0.2">
      <c r="U150" s="239" t="s">
        <v>383</v>
      </c>
      <c r="V150" s="162" t="s">
        <v>188</v>
      </c>
      <c r="W150" s="240">
        <v>1</v>
      </c>
    </row>
    <row r="151" spans="21:23" ht="17.25" customHeight="1" x14ac:dyDescent="0.2">
      <c r="U151" s="239" t="s">
        <v>384</v>
      </c>
      <c r="V151" s="162" t="s">
        <v>192</v>
      </c>
      <c r="W151" s="241">
        <v>0.85</v>
      </c>
    </row>
    <row r="152" spans="21:23" ht="17.25" customHeight="1" x14ac:dyDescent="0.2">
      <c r="U152" s="239" t="s">
        <v>385</v>
      </c>
      <c r="V152" s="162" t="s">
        <v>188</v>
      </c>
      <c r="W152" s="240">
        <v>1</v>
      </c>
    </row>
    <row r="153" spans="21:23" ht="17.25" customHeight="1" x14ac:dyDescent="0.2">
      <c r="U153" s="239" t="s">
        <v>386</v>
      </c>
      <c r="V153" s="162" t="s">
        <v>188</v>
      </c>
      <c r="W153" s="240">
        <v>1</v>
      </c>
    </row>
    <row r="154" spans="21:23" ht="17.25" customHeight="1" x14ac:dyDescent="0.2">
      <c r="U154" s="239" t="s">
        <v>387</v>
      </c>
      <c r="V154" s="162" t="s">
        <v>192</v>
      </c>
      <c r="W154" s="241">
        <v>0.85</v>
      </c>
    </row>
    <row r="155" spans="21:23" ht="17.25" customHeight="1" x14ac:dyDescent="0.2">
      <c r="U155" s="239" t="s">
        <v>388</v>
      </c>
      <c r="V155" s="162" t="s">
        <v>192</v>
      </c>
      <c r="W155" s="241">
        <v>0.85</v>
      </c>
    </row>
    <row r="156" spans="21:23" ht="17.25" customHeight="1" x14ac:dyDescent="0.2">
      <c r="U156" s="239" t="s">
        <v>389</v>
      </c>
      <c r="V156" s="162" t="s">
        <v>192</v>
      </c>
      <c r="W156" s="241">
        <v>0.85</v>
      </c>
    </row>
    <row r="157" spans="21:23" ht="17.25" customHeight="1" x14ac:dyDescent="0.2">
      <c r="U157" s="239" t="s">
        <v>390</v>
      </c>
      <c r="V157" s="162" t="s">
        <v>192</v>
      </c>
      <c r="W157" s="241">
        <v>0.85</v>
      </c>
    </row>
    <row r="158" spans="21:23" ht="17.25" customHeight="1" x14ac:dyDescent="0.2">
      <c r="U158" s="239" t="s">
        <v>391</v>
      </c>
      <c r="V158" s="162" t="s">
        <v>192</v>
      </c>
      <c r="W158" s="241">
        <v>0.85</v>
      </c>
    </row>
    <row r="159" spans="21:23" ht="17.25" customHeight="1" x14ac:dyDescent="0.2">
      <c r="U159" s="239" t="s">
        <v>392</v>
      </c>
      <c r="V159" s="162" t="s">
        <v>192</v>
      </c>
      <c r="W159" s="241">
        <v>0.85</v>
      </c>
    </row>
    <row r="160" spans="21:23" ht="17.25" customHeight="1" x14ac:dyDescent="0.2">
      <c r="U160" s="239" t="s">
        <v>393</v>
      </c>
      <c r="V160" s="162" t="s">
        <v>192</v>
      </c>
      <c r="W160" s="241">
        <v>0.85</v>
      </c>
    </row>
    <row r="161" spans="21:23" ht="17.25" customHeight="1" x14ac:dyDescent="0.2">
      <c r="U161" s="239" t="s">
        <v>394</v>
      </c>
      <c r="V161" s="162" t="s">
        <v>192</v>
      </c>
      <c r="W161" s="241">
        <v>0.85</v>
      </c>
    </row>
    <row r="162" spans="21:23" ht="17.25" customHeight="1" x14ac:dyDescent="0.2">
      <c r="U162" s="239" t="s">
        <v>395</v>
      </c>
      <c r="V162" s="162" t="s">
        <v>192</v>
      </c>
      <c r="W162" s="241">
        <v>0.85</v>
      </c>
    </row>
    <row r="163" spans="21:23" ht="17.25" customHeight="1" x14ac:dyDescent="0.2">
      <c r="U163" s="239" t="s">
        <v>396</v>
      </c>
      <c r="V163" s="162" t="s">
        <v>192</v>
      </c>
      <c r="W163" s="241">
        <v>0.85</v>
      </c>
    </row>
    <row r="164" spans="21:23" ht="17.25" customHeight="1" x14ac:dyDescent="0.2">
      <c r="U164" s="239" t="s">
        <v>397</v>
      </c>
      <c r="V164" s="162" t="s">
        <v>257</v>
      </c>
      <c r="W164" s="241">
        <v>0.7</v>
      </c>
    </row>
    <row r="165" spans="21:23" ht="17.25" customHeight="1" x14ac:dyDescent="0.2">
      <c r="U165" s="239" t="s">
        <v>398</v>
      </c>
      <c r="V165" s="162" t="s">
        <v>192</v>
      </c>
      <c r="W165" s="241">
        <v>0.85</v>
      </c>
    </row>
    <row r="166" spans="21:23" ht="17.25" customHeight="1" x14ac:dyDescent="0.2">
      <c r="U166" s="239" t="s">
        <v>399</v>
      </c>
      <c r="V166" s="162" t="s">
        <v>192</v>
      </c>
      <c r="W166" s="241">
        <v>0.85</v>
      </c>
    </row>
    <row r="167" spans="21:23" ht="17.25" customHeight="1" x14ac:dyDescent="0.2">
      <c r="U167" s="239" t="s">
        <v>400</v>
      </c>
      <c r="V167" s="162" t="s">
        <v>192</v>
      </c>
      <c r="W167" s="241">
        <v>0.85</v>
      </c>
    </row>
    <row r="168" spans="21:23" ht="17.25" customHeight="1" x14ac:dyDescent="0.2">
      <c r="U168" s="239" t="s">
        <v>401</v>
      </c>
      <c r="V168" s="162" t="s">
        <v>192</v>
      </c>
      <c r="W168" s="241">
        <v>0.85</v>
      </c>
    </row>
    <row r="169" spans="21:23" ht="17.25" customHeight="1" x14ac:dyDescent="0.2">
      <c r="U169" s="239" t="s">
        <v>402</v>
      </c>
      <c r="V169" s="162" t="s">
        <v>192</v>
      </c>
      <c r="W169" s="241">
        <v>0.85</v>
      </c>
    </row>
    <row r="170" spans="21:23" ht="17.25" customHeight="1" x14ac:dyDescent="0.2">
      <c r="U170" s="239" t="s">
        <v>403</v>
      </c>
      <c r="V170" s="162" t="s">
        <v>192</v>
      </c>
      <c r="W170" s="241">
        <v>0.85</v>
      </c>
    </row>
    <row r="171" spans="21:23" ht="17.25" customHeight="1" x14ac:dyDescent="0.2">
      <c r="U171" s="239" t="s">
        <v>404</v>
      </c>
      <c r="V171" s="162" t="s">
        <v>192</v>
      </c>
      <c r="W171" s="241">
        <v>0.85</v>
      </c>
    </row>
    <row r="172" spans="21:23" ht="17.25" customHeight="1" x14ac:dyDescent="0.2">
      <c r="U172" s="239" t="s">
        <v>405</v>
      </c>
      <c r="V172" s="162" t="s">
        <v>192</v>
      </c>
      <c r="W172" s="241">
        <v>0.85</v>
      </c>
    </row>
    <row r="173" spans="21:23" ht="17.25" customHeight="1" x14ac:dyDescent="0.2">
      <c r="U173" s="239" t="s">
        <v>406</v>
      </c>
      <c r="V173" s="162" t="s">
        <v>192</v>
      </c>
      <c r="W173" s="241">
        <v>0.85</v>
      </c>
    </row>
    <row r="174" spans="21:23" ht="17.25" customHeight="1" x14ac:dyDescent="0.2">
      <c r="U174" s="239" t="s">
        <v>407</v>
      </c>
      <c r="V174" s="162" t="s">
        <v>192</v>
      </c>
      <c r="W174" s="241">
        <v>0.85</v>
      </c>
    </row>
    <row r="175" spans="21:23" ht="17.25" customHeight="1" x14ac:dyDescent="0.2">
      <c r="U175" s="239" t="s">
        <v>408</v>
      </c>
      <c r="V175" s="162" t="s">
        <v>192</v>
      </c>
      <c r="W175" s="241">
        <v>0.85</v>
      </c>
    </row>
    <row r="176" spans="21:23" ht="17.25" customHeight="1" x14ac:dyDescent="0.2">
      <c r="U176" s="239" t="s">
        <v>409</v>
      </c>
      <c r="V176" s="162" t="s">
        <v>192</v>
      </c>
      <c r="W176" s="241">
        <v>0.85</v>
      </c>
    </row>
    <row r="177" spans="21:23" ht="17.25" customHeight="1" x14ac:dyDescent="0.2">
      <c r="U177" s="239" t="s">
        <v>410</v>
      </c>
      <c r="V177" s="162" t="s">
        <v>192</v>
      </c>
      <c r="W177" s="241">
        <v>0.85</v>
      </c>
    </row>
    <row r="178" spans="21:23" ht="17.25" customHeight="1" x14ac:dyDescent="0.2">
      <c r="U178" s="239" t="s">
        <v>411</v>
      </c>
      <c r="V178" s="162" t="s">
        <v>257</v>
      </c>
      <c r="W178" s="241">
        <v>0.7</v>
      </c>
    </row>
    <row r="179" spans="21:23" ht="17.25" customHeight="1" x14ac:dyDescent="0.2">
      <c r="U179" s="239" t="s">
        <v>412</v>
      </c>
      <c r="V179" s="162" t="s">
        <v>192</v>
      </c>
      <c r="W179" s="241">
        <v>0.85</v>
      </c>
    </row>
    <row r="180" spans="21:23" ht="17.25" customHeight="1" x14ac:dyDescent="0.2">
      <c r="U180" s="239" t="s">
        <v>413</v>
      </c>
      <c r="V180" s="162" t="s">
        <v>192</v>
      </c>
      <c r="W180" s="241">
        <v>0.85</v>
      </c>
    </row>
    <row r="181" spans="21:23" ht="17.25" customHeight="1" x14ac:dyDescent="0.2">
      <c r="U181" s="239" t="s">
        <v>414</v>
      </c>
      <c r="V181" s="162" t="s">
        <v>257</v>
      </c>
      <c r="W181" s="241">
        <v>0.7</v>
      </c>
    </row>
    <row r="182" spans="21:23" ht="17.25" customHeight="1" x14ac:dyDescent="0.2">
      <c r="U182" s="244" t="s">
        <v>415</v>
      </c>
      <c r="V182" s="245" t="s">
        <v>416</v>
      </c>
      <c r="W182" s="246" t="s">
        <v>416</v>
      </c>
    </row>
    <row r="183" spans="21:23" ht="17.25" customHeight="1" thickBot="1" x14ac:dyDescent="0.25">
      <c r="U183" s="255" t="e">
        <f>#REF!</f>
        <v>#REF!</v>
      </c>
      <c r="V183" s="242" t="e">
        <f>VLOOKUP(U183,U3:V182,3)</f>
        <v>#REF!</v>
      </c>
      <c r="W183" s="247" t="e">
        <f>VLOOKUP(U183,U3:W182,4)</f>
        <v>#REF!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HL　見積書・強度計算書依頼</vt:lpstr>
      <vt:lpstr>HL（複数用）</vt:lpstr>
      <vt:lpstr>土質柱状図</vt:lpstr>
      <vt:lpstr>施工条件表</vt:lpstr>
      <vt:lpstr>リスト</vt:lpstr>
      <vt:lpstr>'HL　見積書・強度計算書依頼'!Print_Area</vt:lpstr>
      <vt:lpstr>'HL（複数用）'!Print_Area</vt:lpstr>
      <vt:lpstr>あるない</vt:lpstr>
      <vt:lpstr>するしない</vt:lpstr>
      <vt:lpstr>活荷重</vt:lpstr>
      <vt:lpstr>既設管種</vt:lpstr>
      <vt:lpstr>詳細地域</vt:lpstr>
      <vt:lpstr>盛土</vt:lpstr>
      <vt:lpstr>設計基準</vt:lpstr>
      <vt:lpstr>地域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tanabiki_a</dc:creator>
  <cp:lastModifiedBy>好光　徹雄（Tetsuo Yoshimitsu）</cp:lastModifiedBy>
  <cp:lastPrinted>2024-03-01T08:19:11Z</cp:lastPrinted>
  <dcterms:created xsi:type="dcterms:W3CDTF">2019-03-08T02:20:47Z</dcterms:created>
  <dcterms:modified xsi:type="dcterms:W3CDTF">2024-03-01T08:21:52Z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569365</vt:lpwstr>
  </property>
  <property fmtid="{D5CDD505-2E9C-101B-9397-08002B2CF9AE}" pid="3" name="NXPowerLiteSettings">
    <vt:lpwstr>C64006B004C800</vt:lpwstr>
  </property>
  <property fmtid="{D5CDD505-2E9C-101B-9397-08002B2CF9AE}" pid="4" name="NXPowerLiteVersion">
    <vt:lpwstr>S7.1.19</vt:lpwstr>
  </property>
</Properties>
</file>